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930" tabRatio="418" activeTab="0"/>
  </bookViews>
  <sheets>
    <sheet name="I rok moduł A" sheetId="1" r:id="rId1"/>
    <sheet name="I rok moduł B" sheetId="2" r:id="rId2"/>
    <sheet name="II rok moduł A" sheetId="3" r:id="rId3"/>
    <sheet name="II rok moduł B" sheetId="4" r:id="rId4"/>
    <sheet name="III rok moduł A" sheetId="5" r:id="rId5"/>
    <sheet name="III rok moduł B" sheetId="6" r:id="rId6"/>
  </sheets>
  <definedNames/>
  <calcPr fullCalcOnLoad="1"/>
</workbook>
</file>

<file path=xl/sharedStrings.xml><?xml version="1.0" encoding="utf-8"?>
<sst xmlns="http://schemas.openxmlformats.org/spreadsheetml/2006/main" count="793" uniqueCount="217">
  <si>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</si>
  <si>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</si>
  <si>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</si>
  <si>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</si>
  <si>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</si>
  <si>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</si>
  <si>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</si>
  <si>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</si>
  <si>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t>FORMA                  ZALICZENIA</t>
  </si>
  <si>
    <t>Ćw</t>
  </si>
  <si>
    <t>semestr</t>
  </si>
  <si>
    <t>ZP</t>
  </si>
  <si>
    <t>PZ</t>
  </si>
  <si>
    <t>Lp</t>
  </si>
  <si>
    <t>NAZWA PRZEDMIOTU</t>
  </si>
  <si>
    <t>Forma zaliczenia</t>
  </si>
  <si>
    <t>Forma zajęć</t>
  </si>
  <si>
    <t>BN</t>
  </si>
  <si>
    <t>liczba godzin</t>
  </si>
  <si>
    <t>Jednostka prowadząca przedmiot</t>
  </si>
  <si>
    <t>SEMESTR II</t>
  </si>
  <si>
    <t>RAZEM</t>
  </si>
  <si>
    <t>Razem</t>
  </si>
  <si>
    <t>Semestr</t>
  </si>
  <si>
    <t>T</t>
  </si>
  <si>
    <t>Ogółem</t>
  </si>
  <si>
    <t>Godz. ogółem</t>
  </si>
  <si>
    <t>Godz. do pensum</t>
  </si>
  <si>
    <t>Godz. Pozostałe</t>
  </si>
  <si>
    <t>Razem ogółem</t>
  </si>
  <si>
    <t>Razem
do pensum</t>
  </si>
  <si>
    <t>Zakład Dietetyki i Żywienia Klinicznego</t>
  </si>
  <si>
    <t>Klinika Chorób Zakaźnych i Neuroinfekcji</t>
  </si>
  <si>
    <t>Zakład Zdrowia Publicznego</t>
  </si>
  <si>
    <t>Zakład Bromatologii</t>
  </si>
  <si>
    <t>Zakład Higieny, Epidemiologii i Ergonomii</t>
  </si>
  <si>
    <t>Anatomia człowieka</t>
  </si>
  <si>
    <t>EGZ</t>
  </si>
  <si>
    <t>Zakład Anatomii Prawidłowej Człowieka</t>
  </si>
  <si>
    <t xml:space="preserve">Zakład Fizjologii </t>
  </si>
  <si>
    <t>ZAL</t>
  </si>
  <si>
    <t>Zakład Chemii Medycznej</t>
  </si>
  <si>
    <t>Biochemia ogólna i żywności</t>
  </si>
  <si>
    <t>Zakład Biochemii Farmaceutycznej</t>
  </si>
  <si>
    <t>Technologia żywności i potraw oraz towaroznawstwo</t>
  </si>
  <si>
    <t>Żywienie człowieka</t>
  </si>
  <si>
    <t>Patologia ogólna</t>
  </si>
  <si>
    <t>Zakład Patomorfologii Ogólnej</t>
  </si>
  <si>
    <t>Parazytologia</t>
  </si>
  <si>
    <t>Kwalifikowana pierwsza pomoc</t>
  </si>
  <si>
    <t>Klinika Medycyny Ratunkowej Dzieci</t>
  </si>
  <si>
    <t>Genetyka</t>
  </si>
  <si>
    <t>Biologia medyczna</t>
  </si>
  <si>
    <t>Etyka</t>
  </si>
  <si>
    <t>Studium Języków Obcych</t>
  </si>
  <si>
    <t>Wychowanie fizyczne</t>
  </si>
  <si>
    <t>Studium Wychowania Fizycznego</t>
  </si>
  <si>
    <t>Szkolenie BHP</t>
  </si>
  <si>
    <t>Praktyka z technologii potraw</t>
  </si>
  <si>
    <t xml:space="preserve">  ZAL</t>
  </si>
  <si>
    <t>Kuchnia w dowolnym zakładzie gastronomicznym</t>
  </si>
  <si>
    <t>Praktyka wstępna w szpitalu</t>
  </si>
  <si>
    <t>UDSK, USK lub dowolnie wybrany szpital</t>
  </si>
  <si>
    <t>Praktyka w stacji sanitarno-epidemiologicznej</t>
  </si>
  <si>
    <t>Wojewódzka Stacja Sanitarno-Epidemiologiczna w Białymstoku</t>
  </si>
  <si>
    <r>
      <t>EGZ</t>
    </r>
    <r>
      <rPr>
        <sz val="10"/>
        <color indexed="8"/>
        <rFont val="Times New Roman"/>
        <family val="1"/>
      </rPr>
      <t>-egzamin</t>
    </r>
  </si>
  <si>
    <r>
      <t>W</t>
    </r>
    <r>
      <rPr>
        <sz val="10"/>
        <color indexed="8"/>
        <rFont val="Times New Roman"/>
        <family val="1"/>
      </rPr>
      <t>-wykłady</t>
    </r>
  </si>
  <si>
    <r>
      <t>BN</t>
    </r>
    <r>
      <rPr>
        <sz val="10"/>
        <color indexed="8"/>
        <rFont val="Times New Roman"/>
        <family val="1"/>
      </rPr>
      <t>-bez nauczyciela</t>
    </r>
  </si>
  <si>
    <r>
      <t>ZAL</t>
    </r>
    <r>
      <rPr>
        <sz val="10"/>
        <color indexed="8"/>
        <rFont val="Times New Roman"/>
        <family val="1"/>
      </rPr>
      <t>-zaliczenie</t>
    </r>
  </si>
  <si>
    <r>
      <t>S</t>
    </r>
    <r>
      <rPr>
        <sz val="10"/>
        <color indexed="8"/>
        <rFont val="Times New Roman"/>
        <family val="1"/>
      </rPr>
      <t>-seminaria</t>
    </r>
  </si>
  <si>
    <r>
      <t>ZP</t>
    </r>
    <r>
      <rPr>
        <sz val="10"/>
        <color indexed="8"/>
        <rFont val="Times New Roman"/>
        <family val="1"/>
      </rPr>
      <t>-zajęcia praktyczne</t>
    </r>
  </si>
  <si>
    <r>
      <t>Ćw</t>
    </r>
    <r>
      <rPr>
        <sz val="10"/>
        <color indexed="8"/>
        <rFont val="Times New Roman"/>
        <family val="1"/>
      </rPr>
      <t>-ćwiczenia</t>
    </r>
  </si>
  <si>
    <r>
      <t>PZ</t>
    </r>
    <r>
      <rPr>
        <sz val="10"/>
        <color indexed="8"/>
        <rFont val="Times New Roman"/>
        <family val="1"/>
      </rPr>
      <t>-praktyka zawodowa</t>
    </r>
  </si>
  <si>
    <r>
      <t>T-</t>
    </r>
    <r>
      <rPr>
        <sz val="10"/>
        <color indexed="8"/>
        <rFont val="Times New Roman"/>
        <family val="1"/>
      </rPr>
      <t>zajęcia teoretyczne</t>
    </r>
  </si>
  <si>
    <t xml:space="preserve"> - przedmiot humanizujący</t>
  </si>
  <si>
    <t>Żywienie w zdrowiu i chorobie</t>
  </si>
  <si>
    <t>Kliniczny zarys chorób</t>
  </si>
  <si>
    <t>Klinika Alergologii i Chorób Wewnętrznych</t>
  </si>
  <si>
    <t>Mikrobiologia ogólna i żywności</t>
  </si>
  <si>
    <t>Zakład Diagnostyki Mikrobiologicznej i Immunologii Infekcyjnej</t>
  </si>
  <si>
    <t>Edukacja żywieniowa</t>
  </si>
  <si>
    <t>Profilaktyka żywieniowa w chorobach narządu wzroku</t>
  </si>
  <si>
    <t>Komunikowanie międzykulturowe</t>
  </si>
  <si>
    <t>Żywienie noworodka</t>
  </si>
  <si>
    <t>Klinika Neonatologii i Intensywnej Terapii Noworodka</t>
  </si>
  <si>
    <t>Żywienie niemowlęcia i dziecka chorego</t>
  </si>
  <si>
    <t>Zakład Medycyny Wieku Rozwojowego i Pielęgniarstwa Pediatrycznego</t>
  </si>
  <si>
    <t>Żywienie dzieci i młodzieży</t>
  </si>
  <si>
    <t>Żywienie ludzi starszych</t>
  </si>
  <si>
    <t>Klinika Geriatrii</t>
  </si>
  <si>
    <t>Dietetyka praktyczna i diety niekonwencjonalne</t>
  </si>
  <si>
    <t>Zarys chirurgii z elementami żywienia w okresie okołooperacyjnym</t>
  </si>
  <si>
    <t>Edukacja ekologiczna</t>
  </si>
  <si>
    <t>Przechowalnictwo żywności</t>
  </si>
  <si>
    <t>Ochrona własności intelektualnej</t>
  </si>
  <si>
    <t>USK</t>
  </si>
  <si>
    <r>
      <t>EGZ</t>
    </r>
    <r>
      <rPr>
        <sz val="10"/>
        <rFont val="Times New Roman"/>
        <family val="1"/>
      </rPr>
      <t>-egzamin</t>
    </r>
  </si>
  <si>
    <r>
      <t>W</t>
    </r>
    <r>
      <rPr>
        <sz val="10"/>
        <rFont val="Times New Roman"/>
        <family val="1"/>
      </rPr>
      <t>-wykłady</t>
    </r>
  </si>
  <si>
    <r>
      <t>BN</t>
    </r>
    <r>
      <rPr>
        <sz val="10"/>
        <rFont val="Times New Roman"/>
        <family val="1"/>
      </rPr>
      <t>-bez nauczyciela</t>
    </r>
  </si>
  <si>
    <r>
      <t>ZAL</t>
    </r>
    <r>
      <rPr>
        <sz val="10"/>
        <rFont val="Times New Roman"/>
        <family val="1"/>
      </rPr>
      <t>-zaliczenie</t>
    </r>
  </si>
  <si>
    <r>
      <t>S</t>
    </r>
    <r>
      <rPr>
        <sz val="10"/>
        <rFont val="Times New Roman"/>
        <family val="1"/>
      </rPr>
      <t>-seminaria</t>
    </r>
  </si>
  <si>
    <r>
      <t>ZP</t>
    </r>
    <r>
      <rPr>
        <sz val="10"/>
        <rFont val="Times New Roman"/>
        <family val="1"/>
      </rPr>
      <t>-zajęcia praktyczne</t>
    </r>
  </si>
  <si>
    <r>
      <t>Ćw</t>
    </r>
    <r>
      <rPr>
        <sz val="10"/>
        <rFont val="Times New Roman"/>
        <family val="1"/>
      </rPr>
      <t>-ćwiczenia</t>
    </r>
  </si>
  <si>
    <r>
      <t>PZ</t>
    </r>
    <r>
      <rPr>
        <sz val="10"/>
        <rFont val="Times New Roman"/>
        <family val="1"/>
      </rPr>
      <t>-praktyka zawodowa</t>
    </r>
  </si>
  <si>
    <r>
      <t>T-</t>
    </r>
    <r>
      <rPr>
        <sz val="10"/>
        <rFont val="Times New Roman"/>
        <family val="1"/>
      </rPr>
      <t>zajęcia teoretyczne</t>
    </r>
  </si>
  <si>
    <t>Samodzielna Pracownia Rehabilitacji Narządu Wzroku</t>
  </si>
  <si>
    <t xml:space="preserve">Zakład Biotechnologii Żywności </t>
  </si>
  <si>
    <t xml:space="preserve">STUDIA I STOPNIA  STACJONARNE  </t>
  </si>
  <si>
    <t>Zakład Prawa Medycznego i Deontologii Lekarskiej</t>
  </si>
  <si>
    <t xml:space="preserve">STUDIA I STOPNIA  STACJONARNE </t>
  </si>
  <si>
    <t>Zakład Biologii Medycznej</t>
  </si>
  <si>
    <t>MODUŁ B</t>
  </si>
  <si>
    <t>MODUŁ A</t>
  </si>
  <si>
    <t>Podstawy patofizjologii</t>
  </si>
  <si>
    <t>Choroby pasożytnicze człowieka</t>
  </si>
  <si>
    <t>Zasady postępowania w stanach zagrożenia życia</t>
  </si>
  <si>
    <t>Prawo dziedziczenia</t>
  </si>
  <si>
    <t>Nauka o organizmach żywych</t>
  </si>
  <si>
    <t>Antropologia filozoficzna i filozofia polityki</t>
  </si>
  <si>
    <t>Promocja zdrowia</t>
  </si>
  <si>
    <t>Żywienie w okulistyce</t>
  </si>
  <si>
    <t>Kulturowe uwarunkowania żywienia</t>
  </si>
  <si>
    <t>Diety alternatywne</t>
  </si>
  <si>
    <t>Praktyka w szpitalu dziecięcym (po II roku studiów)</t>
  </si>
  <si>
    <t>Praktyka w szpitalu dla dorosłych</t>
  </si>
  <si>
    <t xml:space="preserve"> II Klinika Chirurgii Ogólnej i Gastroenterologii</t>
  </si>
  <si>
    <t>UDSK</t>
  </si>
  <si>
    <t>Farmakologia i farmakoterapia żywieniowa oraz interakcja leków z żywnością</t>
  </si>
  <si>
    <t>Zakład Farmakologii Doświadczalnej</t>
  </si>
  <si>
    <t>Toksykologia żywności</t>
  </si>
  <si>
    <t>Zakład Toksykologii</t>
  </si>
  <si>
    <t xml:space="preserve">Bezpieczeństwo żywności </t>
  </si>
  <si>
    <t>Epidemiologia chorób dietozależnych z elementami ergonomii i higieny żywienia</t>
  </si>
  <si>
    <t>Żywienie w gastroenterologii</t>
  </si>
  <si>
    <t>Klinika Gastroenterologii i Chorób Wewnętrznych</t>
  </si>
  <si>
    <t>I Klinika Nefrologii i Transplantologii z Ośrodkiem Dializ</t>
  </si>
  <si>
    <t>Żywienie w chorobach metabolicznych</t>
  </si>
  <si>
    <t>Klinika Endokrynologii, Diabetologii i Chorób Wewnętrznych</t>
  </si>
  <si>
    <t>Zakład Biotechnologii Żywności</t>
  </si>
  <si>
    <t>Praktyka w poradni dietetycznej</t>
  </si>
  <si>
    <t>Poradnie przykliniczne USK, UDSK</t>
  </si>
  <si>
    <t>Moduł B</t>
  </si>
  <si>
    <t>Fizjologia wysiłku i żywienie w sporcie</t>
  </si>
  <si>
    <t xml:space="preserve">Podstawy położnictwa </t>
  </si>
  <si>
    <t>Zakład Ginekologii i Położnictwa Praktycznego</t>
  </si>
  <si>
    <t>Podstawy biotechnologii żywności</t>
  </si>
  <si>
    <t xml:space="preserve">   </t>
  </si>
  <si>
    <t>Dietetyka w dermatologii</t>
  </si>
  <si>
    <t>Zakład Zintegrowanej Opieki Medycznej</t>
  </si>
  <si>
    <t>Żywienie w chorobach nowotworowych</t>
  </si>
  <si>
    <t>Suplementy diety</t>
  </si>
  <si>
    <t>Zaburzenia odżywiania</t>
  </si>
  <si>
    <t>Klinika Psychiatrii</t>
  </si>
  <si>
    <t>Podstawy żywienia zbiorowego</t>
  </si>
  <si>
    <t>Historia żywności i żywienia</t>
  </si>
  <si>
    <r>
      <t>EGZ</t>
    </r>
    <r>
      <rPr>
        <sz val="11"/>
        <rFont val="Times New Roman"/>
        <family val="1"/>
      </rPr>
      <t>-egzamin</t>
    </r>
  </si>
  <si>
    <r>
      <t>W</t>
    </r>
    <r>
      <rPr>
        <sz val="11"/>
        <rFont val="Times New Roman"/>
        <family val="1"/>
      </rPr>
      <t>-wykłady</t>
    </r>
  </si>
  <si>
    <r>
      <t>BN</t>
    </r>
    <r>
      <rPr>
        <sz val="11"/>
        <rFont val="Times New Roman"/>
        <family val="1"/>
      </rPr>
      <t>-bez nauczyciela</t>
    </r>
  </si>
  <si>
    <r>
      <t>ZAL</t>
    </r>
    <r>
      <rPr>
        <sz val="11"/>
        <rFont val="Times New Roman"/>
        <family val="1"/>
      </rPr>
      <t>-zaliczenie</t>
    </r>
  </si>
  <si>
    <r>
      <t>S</t>
    </r>
    <r>
      <rPr>
        <sz val="11"/>
        <rFont val="Times New Roman"/>
        <family val="1"/>
      </rPr>
      <t>-seminaria</t>
    </r>
  </si>
  <si>
    <r>
      <t>ZP</t>
    </r>
    <r>
      <rPr>
        <sz val="11"/>
        <rFont val="Times New Roman"/>
        <family val="1"/>
      </rPr>
      <t>-zajęcia praktyczne</t>
    </r>
  </si>
  <si>
    <r>
      <t>Ćw</t>
    </r>
    <r>
      <rPr>
        <sz val="11"/>
        <rFont val="Times New Roman"/>
        <family val="1"/>
      </rPr>
      <t>-ćwiczenia</t>
    </r>
  </si>
  <si>
    <r>
      <t>PZ</t>
    </r>
    <r>
      <rPr>
        <sz val="11"/>
        <rFont val="Times New Roman"/>
        <family val="1"/>
      </rPr>
      <t>-praktyka zawodowa</t>
    </r>
  </si>
  <si>
    <r>
      <t>T-</t>
    </r>
    <r>
      <rPr>
        <sz val="11"/>
        <rFont val="Times New Roman"/>
        <family val="1"/>
      </rPr>
      <t>zajęcia teoretyczne</t>
    </r>
  </si>
  <si>
    <t>Bezpieczeństwo żywności</t>
  </si>
  <si>
    <t xml:space="preserve">Postępowanie diagnostyczno-dietetyczne w pracy z pacjentem </t>
  </si>
  <si>
    <t>Moduł A</t>
  </si>
  <si>
    <t>Dietoprofilaktyka chorób cywilizacyjnych</t>
  </si>
  <si>
    <t>Choroby zakaźne z elementami żywienia</t>
  </si>
  <si>
    <t>Socjologia</t>
  </si>
  <si>
    <t>Metodologia oceny sposobu żywienia</t>
  </si>
  <si>
    <t>Chemia składników odżywczych</t>
  </si>
  <si>
    <t>Zdrowie środowiskowe</t>
  </si>
  <si>
    <t>Zdrowie psychiczne z elementami psychiatrii</t>
  </si>
  <si>
    <t>Nadzór sanitarno-epidemiologiczny</t>
  </si>
  <si>
    <t>Zachowania żywieniowe</t>
  </si>
  <si>
    <t xml:space="preserve">Prawo w ochronie zdrowia </t>
  </si>
  <si>
    <t xml:space="preserve">Ekonomika w ochronie zdrowia  </t>
  </si>
  <si>
    <t xml:space="preserve">Organizacja pracy </t>
  </si>
  <si>
    <t xml:space="preserve">Informatyka w ocenie żywienia z elemenatami biostatystyki </t>
  </si>
  <si>
    <t>Zakład Psychologii i Filozofii</t>
  </si>
  <si>
    <t>Język angielski specjalistyczny</t>
  </si>
  <si>
    <t>Elementy technologii informacyjnych</t>
  </si>
  <si>
    <t xml:space="preserve">KIERUNEK: Dietetyka                                        I ROK                        rok akademicki:   2023/2024
</t>
  </si>
  <si>
    <t xml:space="preserve">KIERUNEK: Dietetyka                                        I ROK                        rok akademicki: 2023/2024
</t>
  </si>
  <si>
    <t xml:space="preserve">KIERUNEK STUDIÓW: Dietetyka                                          II ROK                        rok akademicki: 2024/2025  
</t>
  </si>
  <si>
    <t xml:space="preserve">KIERUNEK STUDIÓW: Dietetyka                                          II ROK                        rok akademicki: 2024/2025   
</t>
  </si>
  <si>
    <t xml:space="preserve">KIERUNEK :       Dietetyka                                    III ROK                        rok akademicki:  2025/2026
</t>
  </si>
  <si>
    <r>
      <t xml:space="preserve">KIERUNEK :       </t>
    </r>
    <r>
      <rPr>
        <b/>
        <sz val="12"/>
        <rFont val="Times New Roman"/>
        <family val="1"/>
      </rPr>
      <t>Dietetyka                                    III ROK                        rok akademicki:   2025/2026</t>
    </r>
    <r>
      <rPr>
        <sz val="12"/>
        <rFont val="Times New Roman"/>
        <family val="1"/>
      </rPr>
      <t xml:space="preserve">
</t>
    </r>
  </si>
  <si>
    <t>Zakład Biostatystyki i Informatyki Medycznej</t>
  </si>
  <si>
    <r>
      <t xml:space="preserve"> </t>
    </r>
    <r>
      <rPr>
        <sz val="11"/>
        <rFont val="Calibri"/>
        <family val="2"/>
      </rPr>
      <t>- przedmioty humanizujące lub społaczne</t>
    </r>
  </si>
  <si>
    <r>
      <t xml:space="preserve"> </t>
    </r>
    <r>
      <rPr>
        <sz val="11"/>
        <rFont val="Calibri"/>
        <family val="2"/>
      </rPr>
      <t>- przedmioty humanizujące lub społeczne</t>
    </r>
  </si>
  <si>
    <t>Żywienie w chorobach nerek/Nutrition in kidney diseases</t>
  </si>
  <si>
    <t xml:space="preserve">Systemy jakości żywności/Food quality systems      </t>
  </si>
  <si>
    <t>Ekologia i ochrona przyrody/Ecology and nature protection</t>
  </si>
  <si>
    <t>V</t>
  </si>
  <si>
    <t>VI</t>
  </si>
  <si>
    <t>SEMESTR V</t>
  </si>
  <si>
    <t>SEMESTR VI</t>
  </si>
  <si>
    <t>Dietoterapia otyłości i zespołu metabolicznego/Dietary treatment of obesity and metabolic syndrome</t>
  </si>
  <si>
    <t>Systemy jakości żywności/Food quality systems</t>
  </si>
  <si>
    <t>III</t>
  </si>
  <si>
    <t>IV</t>
  </si>
  <si>
    <t>SEMESTR III</t>
  </si>
  <si>
    <t>SEMESTR IV</t>
  </si>
  <si>
    <t>II Klinika Chirurgii Ogólnej i Gastroenterologii</t>
  </si>
  <si>
    <t>Podstawy pracowni żywienia/Fundamentals of nutritional laboratory</t>
  </si>
  <si>
    <t>Komunikowanie z pacjentem/Communicating with the patient</t>
  </si>
  <si>
    <t>Analiza i ocena jakości żywności/Analysis and evaluation of the quality od food</t>
  </si>
  <si>
    <t>Analiza i ocena jakości żywności/Analysis and evaluation of the quality of food</t>
  </si>
  <si>
    <t>Podstawy komponowania diet leczniczych/Fundamentals of therapeutic diets composition</t>
  </si>
  <si>
    <t>Fizjologia człowieka/Human physiology</t>
  </si>
  <si>
    <t>Psychologia ogólna/General psychology</t>
  </si>
  <si>
    <t>Chemia żywności/Food chemistry</t>
  </si>
  <si>
    <t>Mechanizmy i prawa rządzące zachowaniami człowieka/Mechanisms and principles managing human behavior</t>
  </si>
  <si>
    <t>Skład i właściwości chemiczne surowców i produktów żywnościowych/Composition and chemical properties of raw materials and food products</t>
  </si>
  <si>
    <t>Komunikowanie interpersonalne i środowiskowe/Interpersonal and environmental communication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</si>
</sst>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2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8"/>
      <name val="Times New Roman"/>
      <family val="1"/>
    </font>
    <font>
      <sz val="9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E"/>
      <family val="0"/>
    </font>
    <font>
      <sz val="10"/>
      <color indexed="9"/>
      <name val="Times New Roman"/>
      <family val="1"/>
    </font>
    <font>
      <sz val="10"/>
      <color indexed="10"/>
      <name val="Arial CE"/>
      <family val="0"/>
    </font>
    <font>
      <sz val="11"/>
      <color indexed="10"/>
      <name val="Times New Roman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E"/>
      <family val="0"/>
    </font>
    <font>
      <sz val="10"/>
      <color theme="0"/>
      <name val="Times New Roman"/>
      <family val="1"/>
    </font>
    <font>
      <sz val="12"/>
      <color rgb="FF000000"/>
      <name val="Times New Roman"/>
      <family val="1"/>
    </font>
    <font>
      <sz val="10"/>
      <color rgb="FFFF0000"/>
      <name val="Arial CE"/>
      <family val="0"/>
    </font>
    <font>
      <sz val="11"/>
      <color rgb="FFFF0000"/>
      <name val="Times New Roman"/>
      <family val="1"/>
    </font>
    <font>
      <sz val="10"/>
      <color theme="1"/>
      <name val="Arial CE"/>
      <family val="0"/>
    </font>
    <font>
      <b/>
      <sz val="9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ck"/>
    </border>
    <border>
      <left style="medium"/>
      <right style="medium"/>
      <top/>
      <bottom/>
    </border>
    <border>
      <left style="medium"/>
      <right style="medium"/>
      <top style="thick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31">
    <xf numFmtId="0" fontId="0" fillId="0" borderId="0" xfId="0" applyAlignment="1">
      <alignment/>
    </xf>
    <xf numFmtId="0" fontId="6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2" fillId="0" borderId="13" xfId="0" applyFont="1" applyFill="1" applyBorder="1" applyAlignment="1">
      <alignment vertical="center"/>
    </xf>
    <xf numFmtId="0" fontId="62" fillId="0" borderId="14" xfId="0" applyFont="1" applyBorder="1" applyAlignment="1">
      <alignment vertical="center"/>
    </xf>
    <xf numFmtId="0" fontId="62" fillId="0" borderId="15" xfId="0" applyFont="1" applyBorder="1" applyAlignment="1">
      <alignment vertical="center"/>
    </xf>
    <xf numFmtId="0" fontId="62" fillId="0" borderId="16" xfId="0" applyFont="1" applyBorder="1" applyAlignment="1">
      <alignment vertical="center"/>
    </xf>
    <xf numFmtId="0" fontId="62" fillId="0" borderId="17" xfId="0" applyFont="1" applyFill="1" applyBorder="1" applyAlignment="1">
      <alignment horizontal="left" vertical="center"/>
    </xf>
    <xf numFmtId="0" fontId="62" fillId="0" borderId="18" xfId="0" applyFont="1" applyBorder="1" applyAlignment="1">
      <alignment vertical="center"/>
    </xf>
    <xf numFmtId="0" fontId="62" fillId="0" borderId="19" xfId="0" applyFont="1" applyFill="1" applyBorder="1" applyAlignment="1">
      <alignment vertical="center"/>
    </xf>
    <xf numFmtId="0" fontId="62" fillId="0" borderId="20" xfId="0" applyFont="1" applyFill="1" applyBorder="1" applyAlignment="1">
      <alignment vertical="center"/>
    </xf>
    <xf numFmtId="0" fontId="62" fillId="0" borderId="21" xfId="0" applyFont="1" applyFill="1" applyBorder="1" applyAlignment="1">
      <alignment horizontal="left" vertical="center"/>
    </xf>
    <xf numFmtId="0" fontId="62" fillId="0" borderId="22" xfId="0" applyFont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16" borderId="0" xfId="0" applyFont="1" applyFill="1" applyAlignment="1">
      <alignment vertical="center"/>
    </xf>
    <xf numFmtId="0" fontId="9" fillId="33" borderId="17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22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63" fillId="34" borderId="30" xfId="0" applyFont="1" applyFill="1" applyBorder="1" applyAlignment="1">
      <alignment vertical="center" wrapText="1"/>
    </xf>
    <xf numFmtId="0" fontId="63" fillId="34" borderId="31" xfId="0" applyFont="1" applyFill="1" applyBorder="1" applyAlignment="1">
      <alignment horizontal="center" vertical="center" wrapText="1"/>
    </xf>
    <xf numFmtId="0" fontId="63" fillId="34" borderId="32" xfId="0" applyFont="1" applyFill="1" applyBorder="1" applyAlignment="1">
      <alignment horizontal="center" vertical="center" wrapText="1"/>
    </xf>
    <xf numFmtId="0" fontId="63" fillId="34" borderId="33" xfId="0" applyFont="1" applyFill="1" applyBorder="1" applyAlignment="1">
      <alignment horizontal="center" vertical="center" wrapText="1"/>
    </xf>
    <xf numFmtId="0" fontId="63" fillId="34" borderId="34" xfId="0" applyFont="1" applyFill="1" applyBorder="1" applyAlignment="1">
      <alignment horizontal="center" vertical="center" wrapText="1"/>
    </xf>
    <xf numFmtId="0" fontId="63" fillId="34" borderId="35" xfId="0" applyFont="1" applyFill="1" applyBorder="1" applyAlignment="1">
      <alignment horizontal="center" vertical="center" wrapText="1"/>
    </xf>
    <xf numFmtId="0" fontId="63" fillId="34" borderId="36" xfId="0" applyFont="1" applyFill="1" applyBorder="1" applyAlignment="1">
      <alignment horizontal="center" vertical="center" wrapText="1"/>
    </xf>
    <xf numFmtId="0" fontId="63" fillId="34" borderId="37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0" fontId="64" fillId="0" borderId="38" xfId="0" applyFont="1" applyFill="1" applyBorder="1" applyAlignment="1">
      <alignment horizontal="left" vertical="center" wrapText="1"/>
    </xf>
    <xf numFmtId="0" fontId="64" fillId="0" borderId="39" xfId="0" applyFont="1" applyFill="1" applyBorder="1" applyAlignment="1">
      <alignment horizontal="center" vertical="center" wrapText="1"/>
    </xf>
    <xf numFmtId="0" fontId="64" fillId="0" borderId="40" xfId="0" applyFont="1" applyFill="1" applyBorder="1" applyAlignment="1">
      <alignment horizontal="center" vertical="center" wrapText="1"/>
    </xf>
    <xf numFmtId="0" fontId="64" fillId="0" borderId="41" xfId="0" applyFont="1" applyFill="1" applyBorder="1" applyAlignment="1">
      <alignment horizontal="center" vertical="center" wrapText="1"/>
    </xf>
    <xf numFmtId="0" fontId="64" fillId="0" borderId="42" xfId="0" applyFont="1" applyFill="1" applyBorder="1" applyAlignment="1">
      <alignment horizontal="center" vertical="center" wrapText="1"/>
    </xf>
    <xf numFmtId="0" fontId="64" fillId="0" borderId="43" xfId="0" applyFont="1" applyFill="1" applyBorder="1" applyAlignment="1">
      <alignment horizontal="center" vertical="center" wrapText="1"/>
    </xf>
    <xf numFmtId="0" fontId="64" fillId="34" borderId="39" xfId="0" applyFont="1" applyFill="1" applyBorder="1" applyAlignment="1">
      <alignment horizontal="center" vertical="center" wrapText="1"/>
    </xf>
    <xf numFmtId="0" fontId="64" fillId="34" borderId="40" xfId="0" applyFont="1" applyFill="1" applyBorder="1" applyAlignment="1">
      <alignment horizontal="center" vertical="center" wrapText="1"/>
    </xf>
    <xf numFmtId="0" fontId="64" fillId="34" borderId="43" xfId="0" applyFont="1" applyFill="1" applyBorder="1" applyAlignment="1">
      <alignment horizontal="center" vertical="center" wrapText="1"/>
    </xf>
    <xf numFmtId="0" fontId="64" fillId="34" borderId="38" xfId="0" applyFont="1" applyFill="1" applyBorder="1" applyAlignment="1">
      <alignment horizontal="center" vertical="center" wrapText="1"/>
    </xf>
    <xf numFmtId="0" fontId="63" fillId="0" borderId="44" xfId="0" applyFont="1" applyFill="1" applyBorder="1" applyAlignment="1">
      <alignment horizontal="center" vertical="center" wrapText="1"/>
    </xf>
    <xf numFmtId="0" fontId="63" fillId="0" borderId="41" xfId="0" applyFont="1" applyFill="1" applyBorder="1" applyAlignment="1">
      <alignment horizontal="center" vertical="center" wrapText="1"/>
    </xf>
    <xf numFmtId="0" fontId="63" fillId="33" borderId="38" xfId="0" applyFont="1" applyFill="1" applyBorder="1" applyAlignment="1">
      <alignment horizontal="center" vertical="center" wrapText="1"/>
    </xf>
    <xf numFmtId="0" fontId="64" fillId="0" borderId="39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64" fillId="34" borderId="17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left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6" borderId="45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9" fillId="35" borderId="29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7" borderId="17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166" fontId="5" fillId="0" borderId="25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64" fillId="0" borderId="17" xfId="0" applyFont="1" applyFill="1" applyBorder="1" applyAlignment="1">
      <alignment horizontal="left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 wrapText="1"/>
    </xf>
    <xf numFmtId="0" fontId="64" fillId="34" borderId="23" xfId="0" applyFont="1" applyFill="1" applyBorder="1" applyAlignment="1">
      <alignment horizontal="center" vertical="center" wrapText="1"/>
    </xf>
    <xf numFmtId="0" fontId="64" fillId="34" borderId="24" xfId="0" applyFont="1" applyFill="1" applyBorder="1" applyAlignment="1">
      <alignment horizontal="center" vertical="center" wrapText="1"/>
    </xf>
    <xf numFmtId="0" fontId="64" fillId="34" borderId="45" xfId="0" applyFont="1" applyFill="1" applyBorder="1" applyAlignment="1">
      <alignment horizontal="center" vertical="center" wrapText="1"/>
    </xf>
    <xf numFmtId="0" fontId="64" fillId="0" borderId="29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left" vertical="center"/>
    </xf>
    <xf numFmtId="0" fontId="64" fillId="34" borderId="46" xfId="0" applyFont="1" applyFill="1" applyBorder="1" applyAlignment="1">
      <alignment horizontal="center" vertical="center" wrapText="1"/>
    </xf>
    <xf numFmtId="0" fontId="64" fillId="0" borderId="46" xfId="0" applyFont="1" applyFill="1" applyBorder="1" applyAlignment="1">
      <alignment horizontal="left" vertical="center" wrapText="1"/>
    </xf>
    <xf numFmtId="0" fontId="64" fillId="0" borderId="46" xfId="0" applyFont="1" applyFill="1" applyBorder="1" applyAlignment="1">
      <alignment horizontal="left" vertical="center"/>
    </xf>
    <xf numFmtId="0" fontId="63" fillId="34" borderId="47" xfId="0" applyFont="1" applyFill="1" applyBorder="1" applyAlignment="1">
      <alignment horizontal="center" vertical="center" wrapText="1"/>
    </xf>
    <xf numFmtId="0" fontId="63" fillId="34" borderId="48" xfId="0" applyFont="1" applyFill="1" applyBorder="1" applyAlignment="1">
      <alignment horizontal="center" vertical="center" wrapText="1"/>
    </xf>
    <xf numFmtId="0" fontId="63" fillId="34" borderId="49" xfId="0" applyFont="1" applyFill="1" applyBorder="1" applyAlignment="1">
      <alignment horizontal="center" vertical="center" wrapText="1"/>
    </xf>
    <xf numFmtId="0" fontId="63" fillId="34" borderId="50" xfId="0" applyFont="1" applyFill="1" applyBorder="1" applyAlignment="1">
      <alignment horizontal="center" vertical="center" wrapText="1"/>
    </xf>
    <xf numFmtId="0" fontId="63" fillId="34" borderId="30" xfId="0" applyFont="1" applyFill="1" applyBorder="1" applyAlignment="1">
      <alignment horizontal="center" vertical="center" wrapText="1"/>
    </xf>
    <xf numFmtId="0" fontId="63" fillId="34" borderId="51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3" fillId="33" borderId="52" xfId="0" applyFont="1" applyFill="1" applyBorder="1" applyAlignment="1">
      <alignment horizontal="center" vertical="center" wrapText="1"/>
    </xf>
    <xf numFmtId="0" fontId="63" fillId="34" borderId="38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0" borderId="53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5" fillId="34" borderId="5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166" fontId="5" fillId="0" borderId="13" xfId="0" applyNumberFormat="1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3" fillId="34" borderId="58" xfId="0" applyFont="1" applyFill="1" applyBorder="1" applyAlignment="1">
      <alignment vertical="center"/>
    </xf>
    <xf numFmtId="0" fontId="3" fillId="34" borderId="51" xfId="0" applyFont="1" applyFill="1" applyBorder="1" applyAlignment="1">
      <alignment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6" fillId="34" borderId="38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4" fillId="0" borderId="17" xfId="0" applyFont="1" applyFill="1" applyBorder="1" applyAlignment="1">
      <alignment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4" fillId="34" borderId="25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38" borderId="17" xfId="0" applyFont="1" applyFill="1" applyBorder="1" applyAlignment="1">
      <alignment horizontal="center" vertical="center" wrapText="1"/>
    </xf>
    <xf numFmtId="0" fontId="9" fillId="38" borderId="53" xfId="0" applyFont="1" applyFill="1" applyBorder="1" applyAlignment="1">
      <alignment horizontal="center" vertical="center" wrapText="1"/>
    </xf>
    <xf numFmtId="0" fontId="9" fillId="37" borderId="46" xfId="0" applyFont="1" applyFill="1" applyBorder="1" applyAlignment="1">
      <alignment horizontal="center" vertical="center" wrapText="1"/>
    </xf>
    <xf numFmtId="0" fontId="63" fillId="38" borderId="46" xfId="0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/>
    </xf>
    <xf numFmtId="0" fontId="14" fillId="0" borderId="0" xfId="0" applyNumberFormat="1" applyFont="1" applyAlignment="1">
      <alignment horizontal="center"/>
    </xf>
    <xf numFmtId="0" fontId="15" fillId="0" borderId="0" xfId="0" applyNumberFormat="1" applyFont="1" applyAlignment="1">
      <alignment/>
    </xf>
    <xf numFmtId="0" fontId="15" fillId="34" borderId="58" xfId="0" applyNumberFormat="1" applyFont="1" applyFill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left" vertical="center" wrapText="1"/>
    </xf>
    <xf numFmtId="0" fontId="15" fillId="0" borderId="0" xfId="0" applyNumberFormat="1" applyFont="1" applyBorder="1" applyAlignment="1">
      <alignment horizontal="left" vertical="center" wrapText="1"/>
    </xf>
    <xf numFmtId="0" fontId="15" fillId="0" borderId="13" xfId="0" applyNumberFormat="1" applyFont="1" applyFill="1" applyBorder="1" applyAlignment="1">
      <alignment vertical="center"/>
    </xf>
    <xf numFmtId="0" fontId="15" fillId="0" borderId="14" xfId="0" applyNumberFormat="1" applyFont="1" applyBorder="1" applyAlignment="1">
      <alignment vertical="center"/>
    </xf>
    <xf numFmtId="0" fontId="15" fillId="0" borderId="15" xfId="0" applyNumberFormat="1" applyFont="1" applyBorder="1" applyAlignment="1">
      <alignment vertical="center"/>
    </xf>
    <xf numFmtId="0" fontId="15" fillId="0" borderId="16" xfId="0" applyNumberFormat="1" applyFont="1" applyBorder="1" applyAlignment="1">
      <alignment vertical="center"/>
    </xf>
    <xf numFmtId="0" fontId="15" fillId="0" borderId="17" xfId="0" applyNumberFormat="1" applyFont="1" applyFill="1" applyBorder="1" applyAlignment="1">
      <alignment horizontal="left" vertical="center"/>
    </xf>
    <xf numFmtId="0" fontId="15" fillId="0" borderId="18" xfId="0" applyNumberFormat="1" applyFont="1" applyBorder="1" applyAlignment="1">
      <alignment vertical="center"/>
    </xf>
    <xf numFmtId="0" fontId="15" fillId="0" borderId="19" xfId="0" applyNumberFormat="1" applyFont="1" applyFill="1" applyBorder="1" applyAlignment="1">
      <alignment vertical="center"/>
    </xf>
    <xf numFmtId="0" fontId="15" fillId="0" borderId="20" xfId="0" applyNumberFormat="1" applyFont="1" applyFill="1" applyBorder="1" applyAlignment="1">
      <alignment vertical="center"/>
    </xf>
    <xf numFmtId="0" fontId="15" fillId="0" borderId="21" xfId="0" applyNumberFormat="1" applyFont="1" applyFill="1" applyBorder="1" applyAlignment="1">
      <alignment horizontal="left" vertical="center"/>
    </xf>
    <xf numFmtId="0" fontId="15" fillId="0" borderId="22" xfId="0" applyNumberFormat="1" applyFont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left" vertical="center"/>
    </xf>
    <xf numFmtId="0" fontId="15" fillId="34" borderId="51" xfId="0" applyNumberFormat="1" applyFont="1" applyFill="1" applyBorder="1" applyAlignment="1">
      <alignment vertical="center" wrapText="1"/>
    </xf>
    <xf numFmtId="0" fontId="15" fillId="34" borderId="31" xfId="0" applyNumberFormat="1" applyFont="1" applyFill="1" applyBorder="1" applyAlignment="1">
      <alignment horizontal="center" vertical="center" wrapText="1"/>
    </xf>
    <xf numFmtId="0" fontId="15" fillId="34" borderId="32" xfId="0" applyNumberFormat="1" applyFont="1" applyFill="1" applyBorder="1" applyAlignment="1">
      <alignment horizontal="center" vertical="center" wrapText="1"/>
    </xf>
    <xf numFmtId="0" fontId="15" fillId="34" borderId="33" xfId="0" applyNumberFormat="1" applyFont="1" applyFill="1" applyBorder="1" applyAlignment="1">
      <alignment horizontal="center" vertical="center" wrapText="1"/>
    </xf>
    <xf numFmtId="0" fontId="15" fillId="34" borderId="34" xfId="0" applyNumberFormat="1" applyFont="1" applyFill="1" applyBorder="1" applyAlignment="1">
      <alignment horizontal="center" vertical="center" wrapText="1"/>
    </xf>
    <xf numFmtId="0" fontId="15" fillId="34" borderId="35" xfId="0" applyNumberFormat="1" applyFont="1" applyFill="1" applyBorder="1" applyAlignment="1">
      <alignment horizontal="center" vertical="center" wrapText="1"/>
    </xf>
    <xf numFmtId="0" fontId="15" fillId="34" borderId="36" xfId="0" applyNumberFormat="1" applyFont="1" applyFill="1" applyBorder="1" applyAlignment="1">
      <alignment horizontal="center" vertical="center" wrapText="1"/>
    </xf>
    <xf numFmtId="0" fontId="15" fillId="34" borderId="37" xfId="0" applyNumberFormat="1" applyFont="1" applyFill="1" applyBorder="1" applyAlignment="1">
      <alignment horizontal="center" vertical="center" wrapText="1"/>
    </xf>
    <xf numFmtId="0" fontId="64" fillId="0" borderId="39" xfId="0" applyNumberFormat="1" applyFont="1" applyFill="1" applyBorder="1" applyAlignment="1">
      <alignment horizontal="center" vertical="center" wrapText="1"/>
    </xf>
    <xf numFmtId="0" fontId="64" fillId="0" borderId="40" xfId="0" applyNumberFormat="1" applyFont="1" applyFill="1" applyBorder="1" applyAlignment="1">
      <alignment horizontal="center" vertical="center" wrapText="1"/>
    </xf>
    <xf numFmtId="0" fontId="64" fillId="0" borderId="41" xfId="0" applyNumberFormat="1" applyFont="1" applyFill="1" applyBorder="1" applyAlignment="1">
      <alignment horizontal="center" vertical="center" wrapText="1"/>
    </xf>
    <xf numFmtId="0" fontId="64" fillId="0" borderId="42" xfId="0" applyNumberFormat="1" applyFont="1" applyFill="1" applyBorder="1" applyAlignment="1">
      <alignment horizontal="center" vertical="center" wrapText="1"/>
    </xf>
    <xf numFmtId="0" fontId="64" fillId="0" borderId="43" xfId="0" applyNumberFormat="1" applyFont="1" applyFill="1" applyBorder="1" applyAlignment="1">
      <alignment horizontal="center" vertical="center" wrapText="1"/>
    </xf>
    <xf numFmtId="0" fontId="64" fillId="34" borderId="39" xfId="0" applyNumberFormat="1" applyFont="1" applyFill="1" applyBorder="1" applyAlignment="1">
      <alignment horizontal="center" vertical="center" wrapText="1"/>
    </xf>
    <xf numFmtId="0" fontId="64" fillId="34" borderId="40" xfId="0" applyNumberFormat="1" applyFont="1" applyFill="1" applyBorder="1" applyAlignment="1">
      <alignment horizontal="center" vertical="center" wrapText="1"/>
    </xf>
    <xf numFmtId="0" fontId="64" fillId="34" borderId="43" xfId="0" applyNumberFormat="1" applyFont="1" applyFill="1" applyBorder="1" applyAlignment="1">
      <alignment horizontal="center" vertical="center" wrapText="1"/>
    </xf>
    <xf numFmtId="0" fontId="64" fillId="34" borderId="38" xfId="0" applyNumberFormat="1" applyFont="1" applyFill="1" applyBorder="1" applyAlignment="1">
      <alignment horizontal="center" vertical="center" wrapText="1"/>
    </xf>
    <xf numFmtId="0" fontId="63" fillId="0" borderId="44" xfId="0" applyNumberFormat="1" applyFont="1" applyFill="1" applyBorder="1" applyAlignment="1">
      <alignment horizontal="center" vertical="center" wrapText="1"/>
    </xf>
    <xf numFmtId="0" fontId="63" fillId="0" borderId="41" xfId="0" applyNumberFormat="1" applyFont="1" applyFill="1" applyBorder="1" applyAlignment="1">
      <alignment horizontal="center" vertical="center" wrapText="1"/>
    </xf>
    <xf numFmtId="0" fontId="63" fillId="33" borderId="38" xfId="0" applyNumberFormat="1" applyFont="1" applyFill="1" applyBorder="1" applyAlignment="1">
      <alignment horizontal="center" vertical="center" wrapText="1"/>
    </xf>
    <xf numFmtId="0" fontId="63" fillId="34" borderId="38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34" borderId="23" xfId="0" applyNumberFormat="1" applyFont="1" applyFill="1" applyBorder="1" applyAlignment="1">
      <alignment horizontal="center" vertical="center" wrapText="1"/>
    </xf>
    <xf numFmtId="0" fontId="5" fillId="34" borderId="24" xfId="0" applyNumberFormat="1" applyFont="1" applyFill="1" applyBorder="1" applyAlignment="1">
      <alignment horizontal="center" vertical="center" wrapText="1"/>
    </xf>
    <xf numFmtId="0" fontId="5" fillId="34" borderId="45" xfId="0" applyNumberFormat="1" applyFont="1" applyFill="1" applyBorder="1" applyAlignment="1">
      <alignment horizontal="center" vertical="center" wrapText="1"/>
    </xf>
    <xf numFmtId="0" fontId="5" fillId="34" borderId="17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>
      <alignment horizontal="center" vertical="center" wrapText="1"/>
    </xf>
    <xf numFmtId="0" fontId="9" fillId="34" borderId="17" xfId="0" applyNumberFormat="1" applyFont="1" applyFill="1" applyBorder="1" applyAlignment="1">
      <alignment horizontal="center" vertical="center" wrapText="1"/>
    </xf>
    <xf numFmtId="0" fontId="5" fillId="34" borderId="25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35" borderId="29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vertical="center" wrapText="1"/>
    </xf>
    <xf numFmtId="0" fontId="5" fillId="35" borderId="24" xfId="0" applyNumberFormat="1" applyFont="1" applyFill="1" applyBorder="1" applyAlignment="1">
      <alignment horizontal="center" vertical="center" wrapText="1"/>
    </xf>
    <xf numFmtId="0" fontId="5" fillId="35" borderId="13" xfId="0" applyNumberFormat="1" applyFont="1" applyFill="1" applyBorder="1" applyAlignment="1">
      <alignment horizontal="center" vertical="center" wrapText="1"/>
    </xf>
    <xf numFmtId="0" fontId="5" fillId="35" borderId="23" xfId="0" applyNumberFormat="1" applyFont="1" applyFill="1" applyBorder="1" applyAlignment="1">
      <alignment horizontal="center" vertical="center" wrapText="1"/>
    </xf>
    <xf numFmtId="0" fontId="5" fillId="35" borderId="25" xfId="0" applyNumberFormat="1" applyFont="1" applyFill="1" applyBorder="1" applyAlignment="1">
      <alignment horizontal="center" vertical="center" wrapText="1"/>
    </xf>
    <xf numFmtId="0" fontId="5" fillId="36" borderId="23" xfId="0" applyNumberFormat="1" applyFont="1" applyFill="1" applyBorder="1" applyAlignment="1">
      <alignment horizontal="center" vertical="center" wrapText="1"/>
    </xf>
    <xf numFmtId="0" fontId="5" fillId="36" borderId="24" xfId="0" applyNumberFormat="1" applyFont="1" applyFill="1" applyBorder="1" applyAlignment="1">
      <alignment horizontal="center" vertical="center" wrapText="1"/>
    </xf>
    <xf numFmtId="0" fontId="5" fillId="36" borderId="45" xfId="0" applyNumberFormat="1" applyFont="1" applyFill="1" applyBorder="1" applyAlignment="1">
      <alignment horizontal="center" vertical="center" wrapText="1"/>
    </xf>
    <xf numFmtId="0" fontId="5" fillId="36" borderId="17" xfId="0" applyNumberFormat="1" applyFont="1" applyFill="1" applyBorder="1" applyAlignment="1">
      <alignment horizontal="center" vertical="center" wrapText="1"/>
    </xf>
    <xf numFmtId="0" fontId="9" fillId="35" borderId="29" xfId="0" applyNumberFormat="1" applyFont="1" applyFill="1" applyBorder="1" applyAlignment="1">
      <alignment horizontal="center" vertical="center" wrapText="1"/>
    </xf>
    <xf numFmtId="0" fontId="9" fillId="35" borderId="13" xfId="0" applyNumberFormat="1" applyFont="1" applyFill="1" applyBorder="1" applyAlignment="1">
      <alignment horizontal="center" vertical="center" wrapText="1"/>
    </xf>
    <xf numFmtId="0" fontId="9" fillId="37" borderId="17" xfId="0" applyNumberFormat="1" applyFont="1" applyFill="1" applyBorder="1" applyAlignment="1">
      <alignment horizontal="center" vertical="center" wrapText="1"/>
    </xf>
    <xf numFmtId="0" fontId="5" fillId="36" borderId="25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vertical="center" wrapText="1"/>
    </xf>
    <xf numFmtId="0" fontId="61" fillId="0" borderId="0" xfId="0" applyNumberFormat="1" applyFont="1" applyAlignment="1">
      <alignment vertical="center"/>
    </xf>
    <xf numFmtId="0" fontId="64" fillId="0" borderId="23" xfId="0" applyNumberFormat="1" applyFont="1" applyFill="1" applyBorder="1" applyAlignment="1">
      <alignment horizontal="center" vertical="center" wrapText="1"/>
    </xf>
    <xf numFmtId="0" fontId="64" fillId="0" borderId="24" xfId="0" applyNumberFormat="1" applyFont="1" applyFill="1" applyBorder="1" applyAlignment="1">
      <alignment horizontal="center" vertical="center" wrapText="1"/>
    </xf>
    <xf numFmtId="0" fontId="64" fillId="0" borderId="13" xfId="0" applyNumberFormat="1" applyFont="1" applyFill="1" applyBorder="1" applyAlignment="1">
      <alignment horizontal="center" vertical="center" wrapText="1"/>
    </xf>
    <xf numFmtId="0" fontId="64" fillId="0" borderId="14" xfId="0" applyNumberFormat="1" applyFont="1" applyFill="1" applyBorder="1" applyAlignment="1">
      <alignment horizontal="center" vertical="center" wrapText="1"/>
    </xf>
    <xf numFmtId="0" fontId="64" fillId="0" borderId="25" xfId="0" applyNumberFormat="1" applyFont="1" applyFill="1" applyBorder="1" applyAlignment="1">
      <alignment horizontal="center" vertical="center" wrapText="1"/>
    </xf>
    <xf numFmtId="0" fontId="64" fillId="34" borderId="23" xfId="0" applyNumberFormat="1" applyFont="1" applyFill="1" applyBorder="1" applyAlignment="1">
      <alignment horizontal="center" vertical="center" wrapText="1"/>
    </xf>
    <xf numFmtId="0" fontId="64" fillId="34" borderId="24" xfId="0" applyNumberFormat="1" applyFont="1" applyFill="1" applyBorder="1" applyAlignment="1">
      <alignment horizontal="center" vertical="center" wrapText="1"/>
    </xf>
    <xf numFmtId="0" fontId="64" fillId="34" borderId="45" xfId="0" applyNumberFormat="1" applyFont="1" applyFill="1" applyBorder="1" applyAlignment="1">
      <alignment horizontal="center" vertical="center" wrapText="1"/>
    </xf>
    <xf numFmtId="0" fontId="64" fillId="34" borderId="17" xfId="0" applyNumberFormat="1" applyFont="1" applyFill="1" applyBorder="1" applyAlignment="1">
      <alignment horizontal="center" vertical="center" wrapText="1"/>
    </xf>
    <xf numFmtId="0" fontId="63" fillId="0" borderId="29" xfId="0" applyNumberFormat="1" applyFont="1" applyFill="1" applyBorder="1" applyAlignment="1">
      <alignment horizontal="center" vertical="center" wrapText="1"/>
    </xf>
    <xf numFmtId="0" fontId="63" fillId="0" borderId="13" xfId="0" applyNumberFormat="1" applyFont="1" applyFill="1" applyBorder="1" applyAlignment="1">
      <alignment horizontal="center" vertical="center" wrapText="1"/>
    </xf>
    <xf numFmtId="0" fontId="63" fillId="33" borderId="17" xfId="0" applyNumberFormat="1" applyFont="1" applyFill="1" applyBorder="1" applyAlignment="1">
      <alignment horizontal="center" vertical="center" wrapText="1"/>
    </xf>
    <xf numFmtId="0" fontId="63" fillId="34" borderId="17" xfId="0" applyNumberFormat="1" applyFont="1" applyFill="1" applyBorder="1" applyAlignment="1">
      <alignment horizontal="center" vertical="center" wrapText="1"/>
    </xf>
    <xf numFmtId="0" fontId="64" fillId="34" borderId="26" xfId="0" applyNumberFormat="1" applyFont="1" applyFill="1" applyBorder="1" applyAlignment="1">
      <alignment horizontal="center" vertical="center" wrapText="1"/>
    </xf>
    <xf numFmtId="0" fontId="64" fillId="34" borderId="27" xfId="0" applyNumberFormat="1" applyFont="1" applyFill="1" applyBorder="1" applyAlignment="1">
      <alignment horizontal="center" vertical="center" wrapText="1"/>
    </xf>
    <xf numFmtId="0" fontId="64" fillId="34" borderId="28" xfId="0" applyNumberFormat="1" applyFont="1" applyFill="1" applyBorder="1" applyAlignment="1">
      <alignment horizontal="center" vertical="center" wrapText="1"/>
    </xf>
    <xf numFmtId="0" fontId="64" fillId="0" borderId="29" xfId="0" applyNumberFormat="1" applyFont="1" applyFill="1" applyBorder="1" applyAlignment="1">
      <alignment horizontal="center" vertical="center" wrapText="1"/>
    </xf>
    <xf numFmtId="0" fontId="64" fillId="0" borderId="59" xfId="0" applyNumberFormat="1" applyFont="1" applyFill="1" applyBorder="1" applyAlignment="1">
      <alignment horizontal="center" vertical="center" wrapText="1"/>
    </xf>
    <xf numFmtId="0" fontId="64" fillId="0" borderId="60" xfId="0" applyNumberFormat="1" applyFont="1" applyFill="1" applyBorder="1" applyAlignment="1">
      <alignment horizontal="center" vertical="center" wrapText="1"/>
    </xf>
    <xf numFmtId="0" fontId="64" fillId="0" borderId="61" xfId="0" applyNumberFormat="1" applyFont="1" applyFill="1" applyBorder="1" applyAlignment="1">
      <alignment horizontal="center" vertical="center" wrapText="1"/>
    </xf>
    <xf numFmtId="0" fontId="64" fillId="0" borderId="19" xfId="0" applyNumberFormat="1" applyFont="1" applyFill="1" applyBorder="1" applyAlignment="1">
      <alignment horizontal="center" vertical="center" wrapText="1"/>
    </xf>
    <xf numFmtId="0" fontId="64" fillId="0" borderId="62" xfId="0" applyNumberFormat="1" applyFont="1" applyFill="1" applyBorder="1" applyAlignment="1">
      <alignment horizontal="center" vertical="center" wrapText="1"/>
    </xf>
    <xf numFmtId="0" fontId="64" fillId="34" borderId="59" xfId="0" applyNumberFormat="1" applyFont="1" applyFill="1" applyBorder="1" applyAlignment="1">
      <alignment horizontal="center" vertical="center" wrapText="1"/>
    </xf>
    <xf numFmtId="0" fontId="64" fillId="34" borderId="60" xfId="0" applyNumberFormat="1" applyFont="1" applyFill="1" applyBorder="1" applyAlignment="1">
      <alignment horizontal="center" vertical="center" wrapText="1"/>
    </xf>
    <xf numFmtId="0" fontId="63" fillId="0" borderId="63" xfId="0" applyNumberFormat="1" applyFont="1" applyFill="1" applyBorder="1" applyAlignment="1">
      <alignment horizontal="center" vertical="center" wrapText="1"/>
    </xf>
    <xf numFmtId="0" fontId="63" fillId="0" borderId="61" xfId="0" applyNumberFormat="1" applyFont="1" applyFill="1" applyBorder="1" applyAlignment="1">
      <alignment horizontal="center" vertical="center" wrapText="1"/>
    </xf>
    <xf numFmtId="0" fontId="63" fillId="33" borderId="46" xfId="0" applyNumberFormat="1" applyFont="1" applyFill="1" applyBorder="1" applyAlignment="1">
      <alignment horizontal="center" vertical="center" wrapText="1"/>
    </xf>
    <xf numFmtId="0" fontId="63" fillId="34" borderId="46" xfId="0" applyNumberFormat="1" applyFont="1" applyFill="1" applyBorder="1" applyAlignment="1">
      <alignment horizontal="center" vertical="center" wrapText="1"/>
    </xf>
    <xf numFmtId="0" fontId="64" fillId="34" borderId="62" xfId="0" applyNumberFormat="1" applyFont="1" applyFill="1" applyBorder="1" applyAlignment="1">
      <alignment horizontal="center" vertical="center" wrapText="1"/>
    </xf>
    <xf numFmtId="0" fontId="64" fillId="0" borderId="63" xfId="0" applyNumberFormat="1" applyFont="1" applyFill="1" applyBorder="1" applyAlignment="1">
      <alignment horizontal="center" vertical="center" wrapText="1"/>
    </xf>
    <xf numFmtId="0" fontId="63" fillId="34" borderId="31" xfId="0" applyNumberFormat="1" applyFont="1" applyFill="1" applyBorder="1" applyAlignment="1">
      <alignment horizontal="center" vertical="center" wrapText="1"/>
    </xf>
    <xf numFmtId="0" fontId="63" fillId="34" borderId="34" xfId="0" applyNumberFormat="1" applyFont="1" applyFill="1" applyBorder="1" applyAlignment="1">
      <alignment horizontal="center" vertical="center" wrapText="1"/>
    </xf>
    <xf numFmtId="0" fontId="63" fillId="34" borderId="32" xfId="0" applyNumberFormat="1" applyFont="1" applyFill="1" applyBorder="1" applyAlignment="1">
      <alignment horizontal="center" vertical="center" wrapText="1"/>
    </xf>
    <xf numFmtId="0" fontId="63" fillId="34" borderId="47" xfId="0" applyNumberFormat="1" applyFont="1" applyFill="1" applyBorder="1" applyAlignment="1">
      <alignment horizontal="center" vertical="center" wrapText="1"/>
    </xf>
    <xf numFmtId="0" fontId="63" fillId="34" borderId="48" xfId="0" applyNumberFormat="1" applyFont="1" applyFill="1" applyBorder="1" applyAlignment="1">
      <alignment horizontal="center" vertical="center" wrapText="1"/>
    </xf>
    <xf numFmtId="0" fontId="63" fillId="34" borderId="49" xfId="0" applyNumberFormat="1" applyFont="1" applyFill="1" applyBorder="1" applyAlignment="1">
      <alignment horizontal="center" vertical="center" wrapText="1"/>
    </xf>
    <xf numFmtId="0" fontId="63" fillId="34" borderId="50" xfId="0" applyNumberFormat="1" applyFont="1" applyFill="1" applyBorder="1" applyAlignment="1">
      <alignment horizontal="center" vertical="center" wrapText="1"/>
    </xf>
    <xf numFmtId="0" fontId="63" fillId="34" borderId="30" xfId="0" applyNumberFormat="1" applyFont="1" applyFill="1" applyBorder="1" applyAlignment="1">
      <alignment horizontal="center" vertical="center" wrapText="1"/>
    </xf>
    <xf numFmtId="0" fontId="63" fillId="33" borderId="52" xfId="0" applyNumberFormat="1" applyFont="1" applyFill="1" applyBorder="1" applyAlignment="1">
      <alignment horizontal="center" vertical="center" wrapText="1"/>
    </xf>
    <xf numFmtId="0" fontId="63" fillId="0" borderId="22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0" fontId="3" fillId="34" borderId="31" xfId="0" applyNumberFormat="1" applyFont="1" applyFill="1" applyBorder="1" applyAlignment="1">
      <alignment horizontal="center" vertical="center" wrapText="1"/>
    </xf>
    <xf numFmtId="0" fontId="3" fillId="34" borderId="34" xfId="0" applyNumberFormat="1" applyFont="1" applyFill="1" applyBorder="1" applyAlignment="1">
      <alignment horizontal="center" vertical="center" wrapText="1"/>
    </xf>
    <xf numFmtId="0" fontId="3" fillId="34" borderId="32" xfId="0" applyNumberFormat="1" applyFont="1" applyFill="1" applyBorder="1" applyAlignment="1">
      <alignment horizontal="center" vertical="center" wrapText="1"/>
    </xf>
    <xf numFmtId="0" fontId="3" fillId="34" borderId="47" xfId="0" applyNumberFormat="1" applyFont="1" applyFill="1" applyBorder="1" applyAlignment="1">
      <alignment horizontal="center" vertical="center" wrapText="1"/>
    </xf>
    <xf numFmtId="0" fontId="3" fillId="34" borderId="48" xfId="0" applyNumberFormat="1" applyFont="1" applyFill="1" applyBorder="1" applyAlignment="1">
      <alignment horizontal="center" vertical="center" wrapText="1"/>
    </xf>
    <xf numFmtId="0" fontId="3" fillId="34" borderId="49" xfId="0" applyNumberFormat="1" applyFont="1" applyFill="1" applyBorder="1" applyAlignment="1">
      <alignment horizontal="center" vertical="center" wrapText="1"/>
    </xf>
    <xf numFmtId="0" fontId="3" fillId="34" borderId="50" xfId="0" applyNumberFormat="1" applyFont="1" applyFill="1" applyBorder="1" applyAlignment="1">
      <alignment horizontal="center" vertical="center" wrapText="1"/>
    </xf>
    <xf numFmtId="0" fontId="7" fillId="34" borderId="30" xfId="0" applyNumberFormat="1" applyFont="1" applyFill="1" applyBorder="1" applyAlignment="1">
      <alignment horizontal="center" vertical="center" wrapText="1"/>
    </xf>
    <xf numFmtId="0" fontId="7" fillId="34" borderId="31" xfId="0" applyNumberFormat="1" applyFont="1" applyFill="1" applyBorder="1" applyAlignment="1">
      <alignment horizontal="center" vertical="center" wrapText="1"/>
    </xf>
    <xf numFmtId="0" fontId="7" fillId="33" borderId="52" xfId="0" applyNumberFormat="1" applyFont="1" applyFill="1" applyBorder="1" applyAlignment="1">
      <alignment horizontal="center" vertical="center" wrapText="1"/>
    </xf>
    <xf numFmtId="0" fontId="7" fillId="34" borderId="64" xfId="0" applyNumberFormat="1" applyFont="1" applyFill="1" applyBorder="1" applyAlignment="1">
      <alignment horizontal="center" vertical="center" wrapText="1"/>
    </xf>
    <xf numFmtId="0" fontId="6" fillId="34" borderId="38" xfId="0" applyNumberFormat="1" applyFont="1" applyFill="1" applyBorder="1" applyAlignment="1">
      <alignment horizontal="center" vertical="center" wrapText="1"/>
    </xf>
    <xf numFmtId="0" fontId="6" fillId="34" borderId="1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left" vertical="center" wrapText="1"/>
    </xf>
    <xf numFmtId="0" fontId="9" fillId="38" borderId="17" xfId="0" applyNumberFormat="1" applyFont="1" applyFill="1" applyBorder="1" applyAlignment="1">
      <alignment horizontal="center" vertical="center" wrapText="1"/>
    </xf>
    <xf numFmtId="0" fontId="5" fillId="0" borderId="53" xfId="0" applyNumberFormat="1" applyFont="1" applyFill="1" applyBorder="1" applyAlignment="1">
      <alignment horizontal="left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54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34" borderId="26" xfId="0" applyNumberFormat="1" applyFont="1" applyFill="1" applyBorder="1" applyAlignment="1">
      <alignment horizontal="center" vertical="center" wrapText="1"/>
    </xf>
    <xf numFmtId="0" fontId="5" fillId="34" borderId="27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0" fontId="9" fillId="0" borderId="55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38" borderId="53" xfId="0" applyNumberFormat="1" applyFont="1" applyFill="1" applyBorder="1" applyAlignment="1">
      <alignment horizontal="center" vertical="center" wrapText="1"/>
    </xf>
    <xf numFmtId="0" fontId="5" fillId="34" borderId="28" xfId="0" applyNumberFormat="1" applyFont="1" applyFill="1" applyBorder="1" applyAlignment="1">
      <alignment horizontal="center" vertical="center" wrapText="1"/>
    </xf>
    <xf numFmtId="0" fontId="9" fillId="36" borderId="1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vertical="center" wrapText="1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5" fillId="0" borderId="57" xfId="0" applyNumberFormat="1" applyFont="1" applyFill="1" applyBorder="1" applyAlignment="1">
      <alignment vertical="center" wrapText="1"/>
    </xf>
    <xf numFmtId="0" fontId="5" fillId="0" borderId="23" xfId="0" applyNumberFormat="1" applyFont="1" applyFill="1" applyBorder="1" applyAlignment="1">
      <alignment vertical="center" wrapText="1"/>
    </xf>
    <xf numFmtId="0" fontId="64" fillId="0" borderId="17" xfId="0" applyNumberFormat="1" applyFont="1" applyFill="1" applyBorder="1" applyAlignment="1">
      <alignment vertical="center" wrapText="1"/>
    </xf>
    <xf numFmtId="0" fontId="9" fillId="38" borderId="65" xfId="0" applyNumberFormat="1" applyFont="1" applyFill="1" applyBorder="1" applyAlignment="1">
      <alignment horizontal="center" vertical="center" wrapText="1"/>
    </xf>
    <xf numFmtId="0" fontId="63" fillId="0" borderId="14" xfId="0" applyNumberFormat="1" applyFont="1" applyFill="1" applyBorder="1" applyAlignment="1">
      <alignment horizontal="center" vertical="center" wrapText="1"/>
    </xf>
    <xf numFmtId="0" fontId="63" fillId="38" borderId="46" xfId="0" applyNumberFormat="1" applyFont="1" applyFill="1" applyBorder="1" applyAlignment="1">
      <alignment horizontal="center" vertical="center" wrapText="1"/>
    </xf>
    <xf numFmtId="0" fontId="64" fillId="34" borderId="25" xfId="0" applyNumberFormat="1" applyFont="1" applyFill="1" applyBorder="1" applyAlignment="1">
      <alignment horizontal="center" vertical="center" wrapText="1"/>
    </xf>
    <xf numFmtId="0" fontId="64" fillId="0" borderId="17" xfId="0" applyNumberFormat="1" applyFont="1" applyFill="1" applyBorder="1" applyAlignment="1">
      <alignment horizontal="left" vertical="center" wrapText="1"/>
    </xf>
    <xf numFmtId="0" fontId="3" fillId="38" borderId="21" xfId="0" applyNumberFormat="1" applyFont="1" applyFill="1" applyBorder="1" applyAlignment="1">
      <alignment horizontal="center" vertical="center" wrapText="1"/>
    </xf>
    <xf numFmtId="0" fontId="7" fillId="34" borderId="31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/>
    </xf>
    <xf numFmtId="0" fontId="5" fillId="34" borderId="38" xfId="0" applyNumberFormat="1" applyFont="1" applyFill="1" applyBorder="1" applyAlignment="1">
      <alignment horizontal="center" vertical="center" wrapText="1"/>
    </xf>
    <xf numFmtId="0" fontId="5" fillId="0" borderId="38" xfId="0" applyNumberFormat="1" applyFont="1" applyFill="1" applyBorder="1" applyAlignment="1">
      <alignment horizontal="left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5" fillId="0" borderId="40" xfId="0" applyNumberFormat="1" applyFont="1" applyFill="1" applyBorder="1" applyAlignment="1">
      <alignment horizontal="center" vertical="center" wrapText="1"/>
    </xf>
    <xf numFmtId="0" fontId="5" fillId="0" borderId="41" xfId="0" applyNumberFormat="1" applyFont="1" applyFill="1" applyBorder="1" applyAlignment="1">
      <alignment horizontal="center" vertical="center" wrapText="1"/>
    </xf>
    <xf numFmtId="0" fontId="5" fillId="0" borderId="42" xfId="0" applyNumberFormat="1" applyFont="1" applyFill="1" applyBorder="1" applyAlignment="1">
      <alignment horizontal="center" vertical="center" wrapText="1"/>
    </xf>
    <xf numFmtId="0" fontId="5" fillId="0" borderId="43" xfId="0" applyNumberFormat="1" applyFont="1" applyFill="1" applyBorder="1" applyAlignment="1">
      <alignment horizontal="center" vertical="center" wrapText="1"/>
    </xf>
    <xf numFmtId="0" fontId="5" fillId="34" borderId="39" xfId="0" applyNumberFormat="1" applyFont="1" applyFill="1" applyBorder="1" applyAlignment="1">
      <alignment horizontal="center" vertical="center" wrapText="1"/>
    </xf>
    <xf numFmtId="0" fontId="5" fillId="34" borderId="40" xfId="0" applyNumberFormat="1" applyFont="1" applyFill="1" applyBorder="1" applyAlignment="1">
      <alignment horizontal="center" vertical="center" wrapText="1"/>
    </xf>
    <xf numFmtId="0" fontId="5" fillId="34" borderId="43" xfId="0" applyNumberFormat="1" applyFont="1" applyFill="1" applyBorder="1" applyAlignment="1">
      <alignment horizontal="center" vertical="center" wrapText="1"/>
    </xf>
    <xf numFmtId="0" fontId="5" fillId="0" borderId="38" xfId="0" applyNumberFormat="1" applyFont="1" applyFill="1" applyBorder="1" applyAlignment="1">
      <alignment horizontal="center" vertical="center" wrapText="1"/>
    </xf>
    <xf numFmtId="0" fontId="17" fillId="36" borderId="25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9" fillId="39" borderId="57" xfId="0" applyNumberFormat="1" applyFont="1" applyFill="1" applyBorder="1" applyAlignment="1">
      <alignment vertical="center" wrapText="1"/>
    </xf>
    <xf numFmtId="0" fontId="17" fillId="39" borderId="14" xfId="0" applyFont="1" applyFill="1" applyBorder="1" applyAlignment="1">
      <alignment/>
    </xf>
    <xf numFmtId="0" fontId="17" fillId="39" borderId="17" xfId="0" applyFont="1" applyFill="1" applyBorder="1" applyAlignment="1">
      <alignment vertical="center"/>
    </xf>
    <xf numFmtId="0" fontId="5" fillId="0" borderId="66" xfId="0" applyNumberFormat="1" applyFont="1" applyBorder="1" applyAlignment="1">
      <alignment horizontal="center" vertical="center" wrapText="1"/>
    </xf>
    <xf numFmtId="0" fontId="5" fillId="35" borderId="17" xfId="0" applyNumberFormat="1" applyFont="1" applyFill="1" applyBorder="1" applyAlignment="1">
      <alignment vertical="center" wrapText="1"/>
    </xf>
    <xf numFmtId="0" fontId="5" fillId="35" borderId="17" xfId="0" applyFont="1" applyFill="1" applyBorder="1" applyAlignment="1">
      <alignment horizontal="center" wrapText="1"/>
    </xf>
    <xf numFmtId="0" fontId="9" fillId="34" borderId="64" xfId="0" applyNumberFormat="1" applyFont="1" applyFill="1" applyBorder="1" applyAlignment="1">
      <alignment horizontal="center" vertical="center" wrapText="1"/>
    </xf>
    <xf numFmtId="0" fontId="9" fillId="34" borderId="31" xfId="0" applyNumberFormat="1" applyFont="1" applyFill="1" applyBorder="1" applyAlignment="1">
      <alignment horizontal="center" vertical="center" wrapText="1"/>
    </xf>
    <xf numFmtId="0" fontId="9" fillId="34" borderId="34" xfId="0" applyNumberFormat="1" applyFont="1" applyFill="1" applyBorder="1" applyAlignment="1">
      <alignment horizontal="center" vertical="center" wrapText="1"/>
    </xf>
    <xf numFmtId="0" fontId="9" fillId="34" borderId="32" xfId="0" applyNumberFormat="1" applyFont="1" applyFill="1" applyBorder="1" applyAlignment="1">
      <alignment horizontal="center" vertical="center" wrapText="1"/>
    </xf>
    <xf numFmtId="0" fontId="9" fillId="34" borderId="30" xfId="0" applyNumberFormat="1" applyFont="1" applyFill="1" applyBorder="1" applyAlignment="1">
      <alignment horizontal="center" vertical="center" wrapText="1"/>
    </xf>
    <xf numFmtId="0" fontId="9" fillId="33" borderId="52" xfId="0" applyNumberFormat="1" applyFont="1" applyFill="1" applyBorder="1" applyAlignment="1">
      <alignment horizontal="center" vertical="center" wrapText="1"/>
    </xf>
    <xf numFmtId="0" fontId="9" fillId="36" borderId="50" xfId="0" applyNumberFormat="1" applyFont="1" applyFill="1" applyBorder="1" applyAlignment="1">
      <alignment horizontal="center" vertical="center" wrapText="1"/>
    </xf>
    <xf numFmtId="0" fontId="9" fillId="36" borderId="64" xfId="0" applyNumberFormat="1" applyFont="1" applyFill="1" applyBorder="1" applyAlignment="1">
      <alignment horizontal="center" vertical="center" wrapText="1"/>
    </xf>
    <xf numFmtId="0" fontId="9" fillId="34" borderId="64" xfId="0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34" borderId="50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34" borderId="64" xfId="0" applyNumberFormat="1" applyFont="1" applyFill="1" applyBorder="1" applyAlignment="1">
      <alignment vertical="center" wrapText="1"/>
    </xf>
    <xf numFmtId="0" fontId="5" fillId="34" borderId="64" xfId="0" applyNumberFormat="1" applyFont="1" applyFill="1" applyBorder="1" applyAlignment="1">
      <alignment horizontal="center" vertical="center" wrapText="1"/>
    </xf>
    <xf numFmtId="0" fontId="5" fillId="34" borderId="3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36" borderId="0" xfId="0" applyNumberFormat="1" applyFont="1" applyFill="1" applyAlignment="1">
      <alignment/>
    </xf>
    <xf numFmtId="0" fontId="5" fillId="0" borderId="57" xfId="0" applyNumberFormat="1" applyFont="1" applyFill="1" applyBorder="1" applyAlignment="1">
      <alignment horizontal="left" vertical="center" wrapText="1"/>
    </xf>
    <xf numFmtId="0" fontId="64" fillId="0" borderId="66" xfId="0" applyNumberFormat="1" applyFont="1" applyBorder="1" applyAlignment="1">
      <alignment horizontal="center" vertical="center" wrapText="1"/>
    </xf>
    <xf numFmtId="0" fontId="5" fillId="0" borderId="5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66" fillId="35" borderId="0" xfId="0" applyFont="1" applyFill="1" applyAlignment="1">
      <alignment vertical="center"/>
    </xf>
    <xf numFmtId="0" fontId="5" fillId="35" borderId="15" xfId="0" applyNumberFormat="1" applyFont="1" applyFill="1" applyBorder="1" applyAlignment="1">
      <alignment horizontal="left" vertical="center" wrapText="1"/>
    </xf>
    <xf numFmtId="0" fontId="5" fillId="35" borderId="14" xfId="0" applyNumberFormat="1" applyFont="1" applyFill="1" applyBorder="1" applyAlignment="1">
      <alignment horizontal="center" vertical="center" wrapText="1"/>
    </xf>
    <xf numFmtId="0" fontId="5" fillId="35" borderId="17" xfId="0" applyNumberFormat="1" applyFont="1" applyFill="1" applyBorder="1" applyAlignment="1">
      <alignment horizontal="left" vertical="center" wrapText="1"/>
    </xf>
    <xf numFmtId="0" fontId="9" fillId="35" borderId="24" xfId="0" applyNumberFormat="1" applyFont="1" applyFill="1" applyBorder="1" applyAlignment="1">
      <alignment horizontal="center" vertical="center"/>
    </xf>
    <xf numFmtId="0" fontId="9" fillId="35" borderId="14" xfId="0" applyNumberFormat="1" applyFont="1" applyFill="1" applyBorder="1" applyAlignment="1">
      <alignment horizontal="center" vertical="center" wrapText="1"/>
    </xf>
    <xf numFmtId="0" fontId="9" fillId="40" borderId="17" xfId="0" applyNumberFormat="1" applyFont="1" applyFill="1" applyBorder="1" applyAlignment="1">
      <alignment horizontal="center" vertical="center" wrapText="1"/>
    </xf>
    <xf numFmtId="0" fontId="9" fillId="35" borderId="25" xfId="0" applyNumberFormat="1" applyFont="1" applyFill="1" applyBorder="1" applyAlignment="1">
      <alignment horizontal="center" vertical="center" wrapText="1"/>
    </xf>
    <xf numFmtId="0" fontId="5" fillId="36" borderId="13" xfId="0" applyNumberFormat="1" applyFont="1" applyFill="1" applyBorder="1" applyAlignment="1">
      <alignment horizontal="center" vertical="center" wrapText="1"/>
    </xf>
    <xf numFmtId="0" fontId="9" fillId="37" borderId="53" xfId="0" applyNumberFormat="1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horizontal="center" vertical="center" wrapText="1"/>
    </xf>
    <xf numFmtId="166" fontId="5" fillId="35" borderId="24" xfId="0" applyNumberFormat="1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 wrapText="1"/>
    </xf>
    <xf numFmtId="166" fontId="5" fillId="36" borderId="24" xfId="0" applyNumberFormat="1" applyFont="1" applyFill="1" applyBorder="1" applyAlignment="1">
      <alignment horizontal="center" vertical="center" wrapText="1"/>
    </xf>
    <xf numFmtId="0" fontId="9" fillId="35" borderId="25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14" fillId="35" borderId="24" xfId="0" applyNumberFormat="1" applyFont="1" applyFill="1" applyBorder="1" applyAlignment="1">
      <alignment vertical="center"/>
    </xf>
    <xf numFmtId="0" fontId="5" fillId="35" borderId="17" xfId="0" applyNumberFormat="1" applyFont="1" applyFill="1" applyBorder="1" applyAlignment="1">
      <alignment horizontal="center" vertical="center" wrapText="1"/>
    </xf>
    <xf numFmtId="0" fontId="5" fillId="35" borderId="0" xfId="0" applyNumberFormat="1" applyFont="1" applyFill="1" applyAlignment="1">
      <alignment horizontal="left" wrapText="1"/>
    </xf>
    <xf numFmtId="0" fontId="14" fillId="0" borderId="24" xfId="0" applyNumberFormat="1" applyFont="1" applyFill="1" applyBorder="1" applyAlignment="1">
      <alignment/>
    </xf>
    <xf numFmtId="0" fontId="5" fillId="35" borderId="0" xfId="0" applyNumberFormat="1" applyFont="1" applyFill="1" applyAlignment="1">
      <alignment wrapText="1"/>
    </xf>
    <xf numFmtId="0" fontId="9" fillId="40" borderId="38" xfId="0" applyNumberFormat="1" applyFont="1" applyFill="1" applyBorder="1" applyAlignment="1">
      <alignment horizontal="center" vertical="center" wrapText="1"/>
    </xf>
    <xf numFmtId="0" fontId="17" fillId="40" borderId="14" xfId="0" applyFont="1" applyFill="1" applyBorder="1" applyAlignment="1">
      <alignment/>
    </xf>
    <xf numFmtId="0" fontId="67" fillId="0" borderId="0" xfId="0" applyFont="1" applyAlignment="1">
      <alignment/>
    </xf>
    <xf numFmtId="0" fontId="9" fillId="34" borderId="33" xfId="0" applyNumberFormat="1" applyFont="1" applyFill="1" applyBorder="1" applyAlignment="1">
      <alignment horizontal="center" vertical="center" wrapText="1"/>
    </xf>
    <xf numFmtId="0" fontId="9" fillId="34" borderId="35" xfId="0" applyNumberFormat="1" applyFont="1" applyFill="1" applyBorder="1" applyAlignment="1">
      <alignment horizontal="center" vertical="center" wrapText="1"/>
    </xf>
    <xf numFmtId="0" fontId="9" fillId="34" borderId="36" xfId="0" applyNumberFormat="1" applyFont="1" applyFill="1" applyBorder="1" applyAlignment="1">
      <alignment horizontal="center" vertical="center" wrapText="1"/>
    </xf>
    <xf numFmtId="0" fontId="9" fillId="34" borderId="37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69" fillId="0" borderId="0" xfId="0" applyNumberFormat="1" applyFont="1" applyAlignment="1">
      <alignment/>
    </xf>
    <xf numFmtId="0" fontId="9" fillId="40" borderId="17" xfId="0" applyFont="1" applyFill="1" applyBorder="1" applyAlignment="1">
      <alignment horizontal="center" vertical="center" wrapText="1"/>
    </xf>
    <xf numFmtId="0" fontId="5" fillId="35" borderId="38" xfId="0" applyFont="1" applyFill="1" applyBorder="1" applyAlignment="1">
      <alignment horizontal="left" vertical="center" wrapText="1"/>
    </xf>
    <xf numFmtId="0" fontId="5" fillId="35" borderId="39" xfId="0" applyFont="1" applyFill="1" applyBorder="1" applyAlignment="1">
      <alignment horizontal="center" vertical="center" wrapText="1"/>
    </xf>
    <xf numFmtId="0" fontId="5" fillId="35" borderId="40" xfId="0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0" fontId="5" fillId="35" borderId="42" xfId="0" applyFont="1" applyFill="1" applyBorder="1" applyAlignment="1">
      <alignment horizontal="center" vertical="center" wrapText="1"/>
    </xf>
    <xf numFmtId="0" fontId="5" fillId="35" borderId="43" xfId="0" applyFont="1" applyFill="1" applyBorder="1" applyAlignment="1">
      <alignment horizontal="center" vertical="center" wrapText="1"/>
    </xf>
    <xf numFmtId="0" fontId="5" fillId="36" borderId="39" xfId="0" applyFont="1" applyFill="1" applyBorder="1" applyAlignment="1">
      <alignment horizontal="center" vertical="center" wrapText="1"/>
    </xf>
    <xf numFmtId="0" fontId="5" fillId="36" borderId="40" xfId="0" applyFont="1" applyFill="1" applyBorder="1" applyAlignment="1">
      <alignment horizontal="center" vertical="center" wrapText="1"/>
    </xf>
    <xf numFmtId="0" fontId="5" fillId="36" borderId="43" xfId="0" applyFont="1" applyFill="1" applyBorder="1" applyAlignment="1">
      <alignment horizontal="center" vertical="center" wrapText="1"/>
    </xf>
    <xf numFmtId="0" fontId="9" fillId="36" borderId="38" xfId="0" applyFont="1" applyFill="1" applyBorder="1" applyAlignment="1">
      <alignment horizontal="center" vertical="center" wrapText="1"/>
    </xf>
    <xf numFmtId="0" fontId="9" fillId="37" borderId="38" xfId="0" applyFont="1" applyFill="1" applyBorder="1" applyAlignment="1">
      <alignment horizontal="center" vertical="center" wrapText="1"/>
    </xf>
    <xf numFmtId="0" fontId="9" fillId="35" borderId="44" xfId="0" applyFont="1" applyFill="1" applyBorder="1" applyAlignment="1">
      <alignment horizontal="center" vertical="center" wrapText="1"/>
    </xf>
    <xf numFmtId="0" fontId="9" fillId="35" borderId="41" xfId="0" applyFont="1" applyFill="1" applyBorder="1" applyAlignment="1">
      <alignment horizontal="center" vertical="center" wrapText="1"/>
    </xf>
    <xf numFmtId="0" fontId="5" fillId="35" borderId="38" xfId="0" applyNumberFormat="1" applyFont="1" applyFill="1" applyBorder="1" applyAlignment="1">
      <alignment horizontal="left" vertical="center" wrapText="1"/>
    </xf>
    <xf numFmtId="0" fontId="5" fillId="35" borderId="39" xfId="0" applyNumberFormat="1" applyFont="1" applyFill="1" applyBorder="1" applyAlignment="1">
      <alignment horizontal="center" vertical="center" wrapText="1"/>
    </xf>
    <xf numFmtId="0" fontId="5" fillId="35" borderId="40" xfId="0" applyNumberFormat="1" applyFont="1" applyFill="1" applyBorder="1" applyAlignment="1">
      <alignment horizontal="center" vertical="center" wrapText="1"/>
    </xf>
    <xf numFmtId="0" fontId="5" fillId="35" borderId="41" xfId="0" applyNumberFormat="1" applyFont="1" applyFill="1" applyBorder="1" applyAlignment="1">
      <alignment horizontal="center" vertical="center" wrapText="1"/>
    </xf>
    <xf numFmtId="0" fontId="5" fillId="35" borderId="42" xfId="0" applyNumberFormat="1" applyFont="1" applyFill="1" applyBorder="1" applyAlignment="1">
      <alignment horizontal="center" vertical="center" wrapText="1"/>
    </xf>
    <xf numFmtId="0" fontId="5" fillId="35" borderId="43" xfId="0" applyNumberFormat="1" applyFont="1" applyFill="1" applyBorder="1" applyAlignment="1">
      <alignment horizontal="center" vertical="center" wrapText="1"/>
    </xf>
    <xf numFmtId="0" fontId="5" fillId="36" borderId="39" xfId="0" applyNumberFormat="1" applyFont="1" applyFill="1" applyBorder="1" applyAlignment="1">
      <alignment horizontal="center" vertical="center" wrapText="1"/>
    </xf>
    <xf numFmtId="0" fontId="5" fillId="36" borderId="40" xfId="0" applyNumberFormat="1" applyFont="1" applyFill="1" applyBorder="1" applyAlignment="1">
      <alignment horizontal="center" vertical="center" wrapText="1"/>
    </xf>
    <xf numFmtId="0" fontId="5" fillId="36" borderId="43" xfId="0" applyNumberFormat="1" applyFont="1" applyFill="1" applyBorder="1" applyAlignment="1">
      <alignment horizontal="center" vertical="center" wrapText="1"/>
    </xf>
    <xf numFmtId="0" fontId="9" fillId="37" borderId="67" xfId="0" applyNumberFormat="1" applyFont="1" applyFill="1" applyBorder="1" applyAlignment="1">
      <alignment horizontal="center" vertical="center" wrapText="1"/>
    </xf>
    <xf numFmtId="0" fontId="9" fillId="35" borderId="44" xfId="0" applyNumberFormat="1" applyFont="1" applyFill="1" applyBorder="1" applyAlignment="1">
      <alignment horizontal="center" vertical="center" wrapText="1"/>
    </xf>
    <xf numFmtId="0" fontId="9" fillId="35" borderId="41" xfId="0" applyNumberFormat="1" applyFont="1" applyFill="1" applyBorder="1" applyAlignment="1">
      <alignment horizontal="center" vertical="center" wrapText="1"/>
    </xf>
    <xf numFmtId="0" fontId="9" fillId="36" borderId="38" xfId="0" applyNumberFormat="1" applyFont="1" applyFill="1" applyBorder="1" applyAlignment="1">
      <alignment horizontal="center" vertical="center" wrapText="1"/>
    </xf>
    <xf numFmtId="0" fontId="9" fillId="37" borderId="38" xfId="0" applyNumberFormat="1" applyFont="1" applyFill="1" applyBorder="1" applyAlignment="1">
      <alignment horizontal="center" vertical="center" wrapText="1"/>
    </xf>
    <xf numFmtId="0" fontId="63" fillId="40" borderId="17" xfId="0" applyNumberFormat="1" applyFont="1" applyFill="1" applyBorder="1" applyAlignment="1">
      <alignment horizontal="center" vertical="center" wrapText="1"/>
    </xf>
    <xf numFmtId="0" fontId="64" fillId="0" borderId="17" xfId="0" applyNumberFormat="1" applyFont="1" applyFill="1" applyBorder="1" applyAlignment="1">
      <alignment horizontal="center" vertical="center" wrapText="1"/>
    </xf>
    <xf numFmtId="0" fontId="64" fillId="0" borderId="53" xfId="0" applyNumberFormat="1" applyFont="1" applyFill="1" applyBorder="1" applyAlignment="1">
      <alignment horizontal="left" vertical="center" wrapText="1"/>
    </xf>
    <xf numFmtId="0" fontId="64" fillId="0" borderId="53" xfId="0" applyNumberFormat="1" applyFont="1" applyFill="1" applyBorder="1" applyAlignment="1">
      <alignment horizontal="center" vertical="center" wrapText="1"/>
    </xf>
    <xf numFmtId="0" fontId="6" fillId="22" borderId="17" xfId="0" applyNumberFormat="1" applyFont="1" applyFill="1" applyBorder="1" applyAlignment="1">
      <alignment horizontal="center" vertical="center" wrapText="1"/>
    </xf>
    <xf numFmtId="0" fontId="5" fillId="22" borderId="56" xfId="0" applyNumberFormat="1" applyFont="1" applyFill="1" applyBorder="1" applyAlignment="1">
      <alignment horizontal="left" vertical="center" wrapText="1"/>
    </xf>
    <xf numFmtId="0" fontId="5" fillId="22" borderId="68" xfId="0" applyNumberFormat="1" applyFont="1" applyFill="1" applyBorder="1" applyAlignment="1">
      <alignment horizontal="center" vertical="center" wrapText="1"/>
    </xf>
    <xf numFmtId="0" fontId="5" fillId="22" borderId="69" xfId="0" applyNumberFormat="1" applyFont="1" applyFill="1" applyBorder="1" applyAlignment="1">
      <alignment horizontal="center" vertical="center" wrapText="1"/>
    </xf>
    <xf numFmtId="0" fontId="5" fillId="22" borderId="45" xfId="0" applyNumberFormat="1" applyFont="1" applyFill="1" applyBorder="1" applyAlignment="1">
      <alignment horizontal="center" vertical="center" wrapText="1"/>
    </xf>
    <xf numFmtId="0" fontId="5" fillId="22" borderId="70" xfId="0" applyNumberFormat="1" applyFont="1" applyFill="1" applyBorder="1" applyAlignment="1">
      <alignment horizontal="center" vertical="center" wrapText="1"/>
    </xf>
    <xf numFmtId="0" fontId="5" fillId="22" borderId="71" xfId="0" applyNumberFormat="1" applyFont="1" applyFill="1" applyBorder="1" applyAlignment="1">
      <alignment horizontal="center" vertical="center" wrapText="1"/>
    </xf>
    <xf numFmtId="0" fontId="9" fillId="22" borderId="56" xfId="0" applyNumberFormat="1" applyFont="1" applyFill="1" applyBorder="1" applyAlignment="1">
      <alignment horizontal="center" vertical="center" wrapText="1"/>
    </xf>
    <xf numFmtId="0" fontId="9" fillId="22" borderId="68" xfId="0" applyNumberFormat="1" applyFont="1" applyFill="1" applyBorder="1" applyAlignment="1">
      <alignment horizontal="center" vertical="center" wrapText="1"/>
    </xf>
    <xf numFmtId="0" fontId="9" fillId="22" borderId="72" xfId="0" applyNumberFormat="1" applyFont="1" applyFill="1" applyBorder="1" applyAlignment="1">
      <alignment horizontal="center" vertical="center" wrapText="1"/>
    </xf>
    <xf numFmtId="0" fontId="5" fillId="22" borderId="72" xfId="0" applyNumberFormat="1" applyFont="1" applyFill="1" applyBorder="1" applyAlignment="1">
      <alignment horizontal="center" vertical="center" wrapText="1"/>
    </xf>
    <xf numFmtId="0" fontId="5" fillId="35" borderId="56" xfId="0" applyNumberFormat="1" applyFont="1" applyFill="1" applyBorder="1" applyAlignment="1">
      <alignment horizontal="left" vertical="center" wrapText="1"/>
    </xf>
    <xf numFmtId="0" fontId="5" fillId="22" borderId="17" xfId="0" applyNumberFormat="1" applyFont="1" applyFill="1" applyBorder="1" applyAlignment="1">
      <alignment horizontal="left" vertical="center" wrapText="1"/>
    </xf>
    <xf numFmtId="0" fontId="5" fillId="22" borderId="29" xfId="0" applyNumberFormat="1" applyFont="1" applyFill="1" applyBorder="1" applyAlignment="1">
      <alignment horizontal="center" vertical="center" wrapText="1"/>
    </xf>
    <xf numFmtId="0" fontId="5" fillId="22" borderId="24" xfId="0" applyNumberFormat="1" applyFont="1" applyFill="1" applyBorder="1" applyAlignment="1">
      <alignment horizontal="center" vertical="center" wrapText="1"/>
    </xf>
    <xf numFmtId="0" fontId="5" fillId="22" borderId="13" xfId="0" applyNumberFormat="1" applyFont="1" applyFill="1" applyBorder="1" applyAlignment="1">
      <alignment horizontal="center" vertical="center" wrapText="1"/>
    </xf>
    <xf numFmtId="0" fontId="5" fillId="22" borderId="23" xfId="0" applyNumberFormat="1" applyFont="1" applyFill="1" applyBorder="1" applyAlignment="1">
      <alignment horizontal="center" vertical="center" wrapText="1"/>
    </xf>
    <xf numFmtId="0" fontId="5" fillId="22" borderId="14" xfId="0" applyNumberFormat="1" applyFont="1" applyFill="1" applyBorder="1" applyAlignment="1">
      <alignment horizontal="center" vertical="center" wrapText="1"/>
    </xf>
    <xf numFmtId="0" fontId="9" fillId="22" borderId="17" xfId="0" applyNumberFormat="1" applyFont="1" applyFill="1" applyBorder="1" applyAlignment="1">
      <alignment horizontal="center" vertical="center" wrapText="1"/>
    </xf>
    <xf numFmtId="0" fontId="9" fillId="22" borderId="29" xfId="0" applyNumberFormat="1" applyFont="1" applyFill="1" applyBorder="1" applyAlignment="1">
      <alignment horizontal="center" vertical="center" wrapText="1"/>
    </xf>
    <xf numFmtId="0" fontId="9" fillId="22" borderId="25" xfId="0" applyNumberFormat="1" applyFont="1" applyFill="1" applyBorder="1" applyAlignment="1">
      <alignment horizontal="center" vertical="center" wrapText="1"/>
    </xf>
    <xf numFmtId="0" fontId="5" fillId="22" borderId="25" xfId="0" applyNumberFormat="1" applyFont="1" applyFill="1" applyBorder="1" applyAlignment="1">
      <alignment horizontal="center" vertical="center" wrapText="1"/>
    </xf>
    <xf numFmtId="0" fontId="9" fillId="22" borderId="13" xfId="0" applyNumberFormat="1" applyFont="1" applyFill="1" applyBorder="1" applyAlignment="1">
      <alignment horizontal="center" vertical="center" wrapText="1"/>
    </xf>
    <xf numFmtId="0" fontId="6" fillId="22" borderId="17" xfId="0" applyFont="1" applyFill="1" applyBorder="1" applyAlignment="1">
      <alignment horizontal="center" vertical="center" wrapText="1"/>
    </xf>
    <xf numFmtId="0" fontId="5" fillId="22" borderId="56" xfId="0" applyFont="1" applyFill="1" applyBorder="1" applyAlignment="1">
      <alignment horizontal="left" vertical="center" wrapText="1"/>
    </xf>
    <xf numFmtId="0" fontId="5" fillId="22" borderId="68" xfId="0" applyFont="1" applyFill="1" applyBorder="1" applyAlignment="1">
      <alignment horizontal="center" vertical="center" wrapText="1"/>
    </xf>
    <xf numFmtId="0" fontId="5" fillId="22" borderId="69" xfId="0" applyFont="1" applyFill="1" applyBorder="1" applyAlignment="1">
      <alignment horizontal="center" vertical="center" wrapText="1"/>
    </xf>
    <xf numFmtId="0" fontId="5" fillId="22" borderId="45" xfId="0" applyFont="1" applyFill="1" applyBorder="1" applyAlignment="1">
      <alignment horizontal="center" vertical="center" wrapText="1"/>
    </xf>
    <xf numFmtId="0" fontId="5" fillId="22" borderId="70" xfId="0" applyFont="1" applyFill="1" applyBorder="1" applyAlignment="1">
      <alignment horizontal="center" vertical="center" wrapText="1"/>
    </xf>
    <xf numFmtId="0" fontId="5" fillId="22" borderId="71" xfId="0" applyFont="1" applyFill="1" applyBorder="1" applyAlignment="1">
      <alignment horizontal="center" vertical="center" wrapText="1"/>
    </xf>
    <xf numFmtId="0" fontId="9" fillId="22" borderId="56" xfId="0" applyFont="1" applyFill="1" applyBorder="1" applyAlignment="1">
      <alignment horizontal="center" vertical="center" wrapText="1"/>
    </xf>
    <xf numFmtId="0" fontId="9" fillId="22" borderId="68" xfId="0" applyFont="1" applyFill="1" applyBorder="1" applyAlignment="1">
      <alignment horizontal="center" vertical="center" wrapText="1"/>
    </xf>
    <xf numFmtId="0" fontId="9" fillId="22" borderId="72" xfId="0" applyFont="1" applyFill="1" applyBorder="1" applyAlignment="1">
      <alignment horizontal="center" vertical="center" wrapText="1"/>
    </xf>
    <xf numFmtId="0" fontId="5" fillId="22" borderId="72" xfId="0" applyFont="1" applyFill="1" applyBorder="1" applyAlignment="1">
      <alignment horizontal="center" vertical="center" wrapText="1"/>
    </xf>
    <xf numFmtId="0" fontId="5" fillId="35" borderId="56" xfId="0" applyFont="1" applyFill="1" applyBorder="1" applyAlignment="1">
      <alignment horizontal="left" vertical="center" wrapText="1"/>
    </xf>
    <xf numFmtId="0" fontId="5" fillId="22" borderId="17" xfId="0" applyFont="1" applyFill="1" applyBorder="1" applyAlignment="1">
      <alignment horizontal="left" vertical="center" wrapText="1"/>
    </xf>
    <xf numFmtId="0" fontId="5" fillId="22" borderId="29" xfId="0" applyFont="1" applyFill="1" applyBorder="1" applyAlignment="1">
      <alignment horizontal="center" vertical="center" wrapText="1"/>
    </xf>
    <xf numFmtId="0" fontId="5" fillId="22" borderId="24" xfId="0" applyFont="1" applyFill="1" applyBorder="1" applyAlignment="1">
      <alignment horizontal="center" vertical="center" wrapText="1"/>
    </xf>
    <xf numFmtId="0" fontId="5" fillId="22" borderId="13" xfId="0" applyFont="1" applyFill="1" applyBorder="1" applyAlignment="1">
      <alignment horizontal="center" vertical="center" wrapText="1"/>
    </xf>
    <xf numFmtId="0" fontId="5" fillId="22" borderId="23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>
      <alignment horizontal="center" vertical="center" wrapText="1"/>
    </xf>
    <xf numFmtId="0" fontId="9" fillId="22" borderId="17" xfId="0" applyFont="1" applyFill="1" applyBorder="1" applyAlignment="1">
      <alignment horizontal="center" vertical="center" wrapText="1"/>
    </xf>
    <xf numFmtId="0" fontId="9" fillId="22" borderId="29" xfId="0" applyFont="1" applyFill="1" applyBorder="1" applyAlignment="1">
      <alignment horizontal="center" vertical="center" wrapText="1"/>
    </xf>
    <xf numFmtId="0" fontId="9" fillId="22" borderId="25" xfId="0" applyFont="1" applyFill="1" applyBorder="1" applyAlignment="1">
      <alignment horizontal="center" vertical="center" wrapText="1"/>
    </xf>
    <xf numFmtId="0" fontId="5" fillId="22" borderId="25" xfId="0" applyFont="1" applyFill="1" applyBorder="1" applyAlignment="1">
      <alignment horizontal="center" vertical="center" wrapText="1"/>
    </xf>
    <xf numFmtId="0" fontId="9" fillId="22" borderId="13" xfId="0" applyFont="1" applyFill="1" applyBorder="1" applyAlignment="1">
      <alignment horizontal="center" vertical="center" wrapText="1"/>
    </xf>
    <xf numFmtId="0" fontId="9" fillId="34" borderId="38" xfId="0" applyNumberFormat="1" applyFont="1" applyFill="1" applyBorder="1" applyAlignment="1">
      <alignment horizontal="center" vertical="center" wrapText="1"/>
    </xf>
    <xf numFmtId="0" fontId="9" fillId="0" borderId="44" xfId="0" applyNumberFormat="1" applyFont="1" applyFill="1" applyBorder="1" applyAlignment="1">
      <alignment horizontal="center" vertical="center" wrapText="1"/>
    </xf>
    <xf numFmtId="0" fontId="9" fillId="0" borderId="41" xfId="0" applyNumberFormat="1" applyFont="1" applyFill="1" applyBorder="1" applyAlignment="1">
      <alignment horizontal="center" vertical="center" wrapText="1"/>
    </xf>
    <xf numFmtId="0" fontId="5" fillId="41" borderId="29" xfId="0" applyFont="1" applyFill="1" applyBorder="1" applyAlignment="1">
      <alignment horizontal="center" vertical="center" wrapText="1"/>
    </xf>
    <xf numFmtId="0" fontId="5" fillId="41" borderId="24" xfId="0" applyFont="1" applyFill="1" applyBorder="1" applyAlignment="1">
      <alignment horizontal="center" vertical="center" wrapText="1"/>
    </xf>
    <xf numFmtId="0" fontId="5" fillId="41" borderId="13" xfId="0" applyFont="1" applyFill="1" applyBorder="1" applyAlignment="1">
      <alignment horizontal="center" vertical="center" wrapText="1"/>
    </xf>
    <xf numFmtId="0" fontId="5" fillId="41" borderId="23" xfId="0" applyFont="1" applyFill="1" applyBorder="1" applyAlignment="1">
      <alignment horizontal="center" vertical="center" wrapText="1"/>
    </xf>
    <xf numFmtId="0" fontId="5" fillId="41" borderId="45" xfId="0" applyFont="1" applyFill="1" applyBorder="1" applyAlignment="1">
      <alignment horizontal="center" vertical="center" wrapText="1"/>
    </xf>
    <xf numFmtId="0" fontId="5" fillId="41" borderId="17" xfId="0" applyFont="1" applyFill="1" applyBorder="1" applyAlignment="1">
      <alignment horizontal="center" vertical="center" wrapText="1"/>
    </xf>
    <xf numFmtId="0" fontId="9" fillId="41" borderId="29" xfId="0" applyFont="1" applyFill="1" applyBorder="1" applyAlignment="1">
      <alignment horizontal="center" vertical="center" wrapText="1"/>
    </xf>
    <xf numFmtId="0" fontId="9" fillId="41" borderId="13" xfId="0" applyFont="1" applyFill="1" applyBorder="1" applyAlignment="1">
      <alignment horizontal="center" vertical="center" wrapText="1"/>
    </xf>
    <xf numFmtId="0" fontId="9" fillId="41" borderId="17" xfId="0" applyFont="1" applyFill="1" applyBorder="1" applyAlignment="1">
      <alignment horizontal="center" vertical="center" wrapText="1"/>
    </xf>
    <xf numFmtId="0" fontId="5" fillId="41" borderId="25" xfId="0" applyFont="1" applyFill="1" applyBorder="1" applyAlignment="1">
      <alignment horizontal="center" vertical="center" wrapText="1"/>
    </xf>
    <xf numFmtId="0" fontId="5" fillId="41" borderId="17" xfId="0" applyFont="1" applyFill="1" applyBorder="1" applyAlignment="1">
      <alignment horizontal="left" vertical="center" wrapText="1"/>
    </xf>
    <xf numFmtId="0" fontId="5" fillId="41" borderId="14" xfId="0" applyFont="1" applyFill="1" applyBorder="1" applyAlignment="1">
      <alignment horizontal="center" vertical="center" wrapText="1"/>
    </xf>
    <xf numFmtId="0" fontId="5" fillId="16" borderId="17" xfId="0" applyFont="1" applyFill="1" applyBorder="1" applyAlignment="1">
      <alignment horizontal="center" vertical="center" wrapText="1"/>
    </xf>
    <xf numFmtId="0" fontId="5" fillId="22" borderId="17" xfId="0" applyNumberFormat="1" applyFont="1" applyFill="1" applyBorder="1" applyAlignment="1">
      <alignment horizontal="center" vertical="center" wrapText="1"/>
    </xf>
    <xf numFmtId="0" fontId="5" fillId="22" borderId="17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left" vertical="center"/>
    </xf>
    <xf numFmtId="0" fontId="62" fillId="0" borderId="27" xfId="0" applyFont="1" applyFill="1" applyBorder="1" applyAlignment="1">
      <alignment horizontal="left" vertical="center"/>
    </xf>
    <xf numFmtId="0" fontId="62" fillId="0" borderId="73" xfId="0" applyFont="1" applyFill="1" applyBorder="1" applyAlignment="1">
      <alignment horizontal="left" vertical="center" wrapText="1"/>
    </xf>
    <xf numFmtId="0" fontId="70" fillId="0" borderId="63" xfId="0" applyFont="1" applyBorder="1" applyAlignment="1">
      <alignment horizontal="left" vertical="center" wrapText="1"/>
    </xf>
    <xf numFmtId="0" fontId="62" fillId="0" borderId="61" xfId="0" applyFont="1" applyFill="1" applyBorder="1" applyAlignment="1">
      <alignment horizontal="left" vertical="center" wrapText="1"/>
    </xf>
    <xf numFmtId="0" fontId="70" fillId="0" borderId="19" xfId="0" applyFont="1" applyBorder="1" applyAlignment="1">
      <alignment horizontal="left" vertical="center" wrapText="1"/>
    </xf>
    <xf numFmtId="0" fontId="70" fillId="0" borderId="20" xfId="0" applyFont="1" applyBorder="1" applyAlignment="1">
      <alignment horizontal="left" vertical="center" wrapText="1"/>
    </xf>
    <xf numFmtId="0" fontId="71" fillId="0" borderId="39" xfId="0" applyFont="1" applyFill="1" applyBorder="1" applyAlignment="1">
      <alignment horizontal="center" vertical="center" wrapText="1"/>
    </xf>
    <xf numFmtId="0" fontId="71" fillId="0" borderId="40" xfId="0" applyFont="1" applyFill="1" applyBorder="1" applyAlignment="1">
      <alignment horizontal="center" vertical="center" wrapText="1"/>
    </xf>
    <xf numFmtId="0" fontId="71" fillId="0" borderId="41" xfId="0" applyFont="1" applyFill="1" applyBorder="1" applyAlignment="1">
      <alignment horizontal="center" vertical="center" wrapText="1"/>
    </xf>
    <xf numFmtId="0" fontId="71" fillId="0" borderId="42" xfId="0" applyFont="1" applyFill="1" applyBorder="1" applyAlignment="1">
      <alignment horizontal="center" vertical="center" wrapText="1"/>
    </xf>
    <xf numFmtId="0" fontId="70" fillId="0" borderId="74" xfId="0" applyFont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left" vertical="center"/>
    </xf>
    <xf numFmtId="0" fontId="62" fillId="0" borderId="24" xfId="0" applyFont="1" applyFill="1" applyBorder="1" applyAlignment="1">
      <alignment horizontal="left" vertical="center"/>
    </xf>
    <xf numFmtId="0" fontId="63" fillId="33" borderId="52" xfId="0" applyNumberFormat="1" applyFont="1" applyFill="1" applyBorder="1" applyAlignment="1">
      <alignment horizontal="center" vertical="center" wrapText="1"/>
    </xf>
    <xf numFmtId="0" fontId="63" fillId="33" borderId="51" xfId="0" applyNumberFormat="1" applyFont="1" applyFill="1" applyBorder="1" applyAlignment="1">
      <alignment horizontal="center" vertical="center" wrapText="1"/>
    </xf>
    <xf numFmtId="0" fontId="63" fillId="33" borderId="64" xfId="0" applyNumberFormat="1" applyFont="1" applyFill="1" applyBorder="1" applyAlignment="1">
      <alignment horizontal="center" vertical="center" wrapText="1"/>
    </xf>
    <xf numFmtId="0" fontId="63" fillId="34" borderId="52" xfId="0" applyNumberFormat="1" applyFont="1" applyFill="1" applyBorder="1" applyAlignment="1">
      <alignment horizontal="center" vertical="center" wrapText="1"/>
    </xf>
    <xf numFmtId="0" fontId="63" fillId="34" borderId="64" xfId="0" applyNumberFormat="1" applyFont="1" applyFill="1" applyBorder="1" applyAlignment="1">
      <alignment horizontal="center" vertical="center" wrapText="1"/>
    </xf>
    <xf numFmtId="0" fontId="63" fillId="34" borderId="52" xfId="0" applyFont="1" applyFill="1" applyBorder="1" applyAlignment="1">
      <alignment horizontal="center" vertical="center" wrapText="1"/>
    </xf>
    <xf numFmtId="0" fontId="65" fillId="0" borderId="51" xfId="0" applyFont="1" applyBorder="1" applyAlignment="1">
      <alignment horizontal="center" vertical="center" wrapText="1"/>
    </xf>
    <xf numFmtId="0" fontId="65" fillId="0" borderId="64" xfId="0" applyFont="1" applyBorder="1" applyAlignment="1">
      <alignment horizontal="center" vertical="center" wrapText="1"/>
    </xf>
    <xf numFmtId="0" fontId="63" fillId="34" borderId="51" xfId="0" applyFont="1" applyFill="1" applyBorder="1" applyAlignment="1">
      <alignment horizontal="center" vertical="center" wrapText="1"/>
    </xf>
    <xf numFmtId="0" fontId="63" fillId="34" borderId="64" xfId="0" applyFont="1" applyFill="1" applyBorder="1" applyAlignment="1">
      <alignment horizontal="center" vertical="center" wrapText="1"/>
    </xf>
    <xf numFmtId="0" fontId="63" fillId="34" borderId="51" xfId="0" applyNumberFormat="1" applyFont="1" applyFill="1" applyBorder="1" applyAlignment="1">
      <alignment horizontal="center" vertical="center" wrapText="1"/>
    </xf>
    <xf numFmtId="0" fontId="65" fillId="0" borderId="64" xfId="0" applyNumberFormat="1" applyFont="1" applyBorder="1" applyAlignment="1">
      <alignment horizontal="center" vertical="center" wrapText="1"/>
    </xf>
    <xf numFmtId="0" fontId="65" fillId="33" borderId="51" xfId="0" applyNumberFormat="1" applyFont="1" applyFill="1" applyBorder="1" applyAlignment="1">
      <alignment horizontal="center" vertical="center" wrapText="1"/>
    </xf>
    <xf numFmtId="0" fontId="65" fillId="33" borderId="64" xfId="0" applyNumberFormat="1" applyFont="1" applyFill="1" applyBorder="1" applyAlignment="1">
      <alignment horizontal="center" vertical="center" wrapText="1"/>
    </xf>
    <xf numFmtId="0" fontId="63" fillId="34" borderId="66" xfId="0" applyFont="1" applyFill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3" fillId="34" borderId="75" xfId="0" applyFont="1" applyFill="1" applyBorder="1" applyAlignment="1">
      <alignment horizontal="center" vertical="center" wrapText="1"/>
    </xf>
    <xf numFmtId="0" fontId="63" fillId="34" borderId="54" xfId="0" applyFont="1" applyFill="1" applyBorder="1" applyAlignment="1">
      <alignment horizontal="center" vertical="center" wrapText="1"/>
    </xf>
    <xf numFmtId="0" fontId="63" fillId="34" borderId="76" xfId="0" applyFont="1" applyFill="1" applyBorder="1" applyAlignment="1">
      <alignment horizontal="center" vertical="center" wrapText="1"/>
    </xf>
    <xf numFmtId="0" fontId="63" fillId="34" borderId="77" xfId="0" applyFont="1" applyFill="1" applyBorder="1" applyAlignment="1">
      <alignment horizontal="center" vertical="center" wrapText="1"/>
    </xf>
    <xf numFmtId="0" fontId="63" fillId="34" borderId="21" xfId="0" applyFont="1" applyFill="1" applyBorder="1" applyAlignment="1">
      <alignment horizontal="center" vertical="center" wrapText="1"/>
    </xf>
    <xf numFmtId="0" fontId="63" fillId="34" borderId="58" xfId="0" applyFont="1" applyFill="1" applyBorder="1" applyAlignment="1">
      <alignment horizontal="center" vertical="center" wrapText="1"/>
    </xf>
    <xf numFmtId="0" fontId="63" fillId="34" borderId="52" xfId="0" applyFont="1" applyFill="1" applyBorder="1" applyAlignment="1">
      <alignment horizontal="left" vertical="center" wrapText="1"/>
    </xf>
    <xf numFmtId="0" fontId="63" fillId="34" borderId="51" xfId="0" applyFont="1" applyFill="1" applyBorder="1" applyAlignment="1">
      <alignment horizontal="left" vertical="center" wrapText="1"/>
    </xf>
    <xf numFmtId="0" fontId="63" fillId="34" borderId="38" xfId="0" applyFont="1" applyFill="1" applyBorder="1" applyAlignment="1">
      <alignment horizontal="center" vertical="center" wrapText="1"/>
    </xf>
    <xf numFmtId="0" fontId="63" fillId="34" borderId="17" xfId="0" applyFont="1" applyFill="1" applyBorder="1" applyAlignment="1">
      <alignment horizontal="center" vertical="center" wrapText="1"/>
    </xf>
    <xf numFmtId="0" fontId="63" fillId="34" borderId="46" xfId="0" applyFont="1" applyFill="1" applyBorder="1" applyAlignment="1">
      <alignment horizontal="center" vertical="center" wrapText="1"/>
    </xf>
    <xf numFmtId="0" fontId="63" fillId="34" borderId="74" xfId="0" applyFont="1" applyFill="1" applyBorder="1" applyAlignment="1">
      <alignment horizontal="center" vertical="center" wrapText="1"/>
    </xf>
    <xf numFmtId="0" fontId="63" fillId="34" borderId="15" xfId="0" applyFont="1" applyFill="1" applyBorder="1" applyAlignment="1">
      <alignment horizontal="center" vertical="center" wrapText="1"/>
    </xf>
    <xf numFmtId="0" fontId="63" fillId="34" borderId="20" xfId="0" applyFont="1" applyFill="1" applyBorder="1" applyAlignment="1">
      <alignment horizontal="center" vertical="center" wrapText="1"/>
    </xf>
    <xf numFmtId="0" fontId="63" fillId="34" borderId="22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3" fillId="34" borderId="39" xfId="0" applyFont="1" applyFill="1" applyBorder="1" applyAlignment="1">
      <alignment horizontal="center" vertical="center" wrapText="1"/>
    </xf>
    <xf numFmtId="0" fontId="63" fillId="34" borderId="41" xfId="0" applyFont="1" applyFill="1" applyBorder="1" applyAlignment="1">
      <alignment horizontal="center" vertical="center" wrapText="1"/>
    </xf>
    <xf numFmtId="0" fontId="63" fillId="34" borderId="23" xfId="0" applyFont="1" applyFill="1" applyBorder="1" applyAlignment="1">
      <alignment horizontal="center" vertical="center" wrapText="1"/>
    </xf>
    <xf numFmtId="0" fontId="63" fillId="34" borderId="13" xfId="0" applyFont="1" applyFill="1" applyBorder="1" applyAlignment="1">
      <alignment horizontal="center" vertical="center" wrapText="1"/>
    </xf>
    <xf numFmtId="0" fontId="63" fillId="33" borderId="78" xfId="0" applyFont="1" applyFill="1" applyBorder="1" applyAlignment="1">
      <alignment horizontal="center" vertical="center" textRotation="90" wrapText="1"/>
    </xf>
    <xf numFmtId="0" fontId="65" fillId="33" borderId="66" xfId="0" applyFont="1" applyFill="1" applyBorder="1" applyAlignment="1">
      <alignment horizontal="center" vertical="center" textRotation="90" wrapText="1"/>
    </xf>
    <xf numFmtId="0" fontId="65" fillId="33" borderId="21" xfId="0" applyFont="1" applyFill="1" applyBorder="1" applyAlignment="1">
      <alignment horizontal="center" vertical="center" textRotation="90" wrapText="1"/>
    </xf>
    <xf numFmtId="0" fontId="63" fillId="34" borderId="78" xfId="0" applyFont="1" applyFill="1" applyBorder="1" applyAlignment="1">
      <alignment horizontal="center" vertical="center" textRotation="90" wrapText="1"/>
    </xf>
    <xf numFmtId="0" fontId="63" fillId="34" borderId="66" xfId="0" applyFont="1" applyFill="1" applyBorder="1" applyAlignment="1">
      <alignment horizontal="center" vertical="center" textRotation="90" wrapText="1"/>
    </xf>
    <xf numFmtId="0" fontId="63" fillId="34" borderId="21" xfId="0" applyFont="1" applyFill="1" applyBorder="1" applyAlignment="1">
      <alignment horizontal="center" vertical="center" textRotation="90" wrapText="1"/>
    </xf>
    <xf numFmtId="0" fontId="63" fillId="34" borderId="11" xfId="0" applyFont="1" applyFill="1" applyBorder="1" applyAlignment="1">
      <alignment horizontal="center" vertical="center" wrapText="1"/>
    </xf>
    <xf numFmtId="0" fontId="63" fillId="34" borderId="12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79" xfId="0" applyFont="1" applyFill="1" applyBorder="1" applyAlignment="1">
      <alignment horizontal="center" vertical="center" wrapText="1"/>
    </xf>
    <xf numFmtId="0" fontId="63" fillId="34" borderId="80" xfId="0" applyFont="1" applyFill="1" applyBorder="1" applyAlignment="1">
      <alignment horizontal="center" vertical="center" wrapText="1"/>
    </xf>
    <xf numFmtId="0" fontId="63" fillId="34" borderId="71" xfId="0" applyFont="1" applyFill="1" applyBorder="1" applyAlignment="1">
      <alignment horizontal="center" vertical="center" wrapText="1"/>
    </xf>
    <xf numFmtId="0" fontId="63" fillId="34" borderId="81" xfId="0" applyFont="1" applyFill="1" applyBorder="1" applyAlignment="1">
      <alignment horizontal="center" vertical="center" wrapText="1"/>
    </xf>
    <xf numFmtId="0" fontId="63" fillId="34" borderId="26" xfId="0" applyFont="1" applyFill="1" applyBorder="1" applyAlignment="1">
      <alignment horizontal="center" vertical="center" wrapText="1"/>
    </xf>
    <xf numFmtId="0" fontId="63" fillId="34" borderId="59" xfId="0" applyFont="1" applyFill="1" applyBorder="1" applyAlignment="1">
      <alignment horizontal="center" vertical="center" wrapText="1"/>
    </xf>
    <xf numFmtId="0" fontId="63" fillId="34" borderId="82" xfId="0" applyFont="1" applyFill="1" applyBorder="1" applyAlignment="1">
      <alignment horizontal="center" vertical="center" wrapText="1"/>
    </xf>
    <xf numFmtId="0" fontId="63" fillId="33" borderId="52" xfId="0" applyFont="1" applyFill="1" applyBorder="1" applyAlignment="1">
      <alignment horizontal="center" vertical="center" wrapText="1"/>
    </xf>
    <xf numFmtId="0" fontId="63" fillId="33" borderId="51" xfId="0" applyFont="1" applyFill="1" applyBorder="1" applyAlignment="1">
      <alignment horizontal="center" vertical="center" wrapText="1"/>
    </xf>
    <xf numFmtId="0" fontId="63" fillId="33" borderId="64" xfId="0" applyFont="1" applyFill="1" applyBorder="1" applyAlignment="1">
      <alignment horizontal="center" vertical="center" wrapText="1"/>
    </xf>
    <xf numFmtId="0" fontId="65" fillId="33" borderId="51" xfId="0" applyFont="1" applyFill="1" applyBorder="1" applyAlignment="1">
      <alignment horizontal="center" vertical="center" wrapText="1"/>
    </xf>
    <xf numFmtId="0" fontId="65" fillId="33" borderId="6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34" borderId="58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left" vertical="center" wrapText="1"/>
    </xf>
    <xf numFmtId="0" fontId="3" fillId="34" borderId="51" xfId="0" applyFont="1" applyFill="1" applyBorder="1" applyAlignment="1">
      <alignment horizontal="left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46" xfId="0" applyFont="1" applyFill="1" applyBorder="1" applyAlignment="1">
      <alignment horizontal="center" vertical="center" wrapText="1"/>
    </xf>
    <xf numFmtId="0" fontId="7" fillId="34" borderId="7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34" borderId="39" xfId="0" applyFont="1" applyFill="1" applyBorder="1" applyAlignment="1">
      <alignment horizontal="center" vertical="center" wrapText="1"/>
    </xf>
    <xf numFmtId="0" fontId="12" fillId="34" borderId="41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center" vertical="center" textRotation="90" wrapText="1"/>
    </xf>
    <xf numFmtId="0" fontId="13" fillId="33" borderId="66" xfId="0" applyFont="1" applyFill="1" applyBorder="1" applyAlignment="1">
      <alignment horizontal="center" vertical="center" textRotation="90" wrapText="1"/>
    </xf>
    <xf numFmtId="0" fontId="13" fillId="33" borderId="21" xfId="0" applyFont="1" applyFill="1" applyBorder="1" applyAlignment="1">
      <alignment horizontal="center" vertical="center" textRotation="90" wrapText="1"/>
    </xf>
    <xf numFmtId="0" fontId="3" fillId="34" borderId="78" xfId="0" applyFont="1" applyFill="1" applyBorder="1" applyAlignment="1">
      <alignment horizontal="center" vertical="center" textRotation="90" wrapText="1"/>
    </xf>
    <xf numFmtId="0" fontId="3" fillId="34" borderId="66" xfId="0" applyFont="1" applyFill="1" applyBorder="1" applyAlignment="1">
      <alignment horizontal="center" vertical="center" textRotation="90" wrapText="1"/>
    </xf>
    <xf numFmtId="0" fontId="3" fillId="34" borderId="21" xfId="0" applyFont="1" applyFill="1" applyBorder="1" applyAlignment="1">
      <alignment horizontal="center" vertical="center" textRotation="90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79" xfId="0" applyFont="1" applyFill="1" applyBorder="1" applyAlignment="1">
      <alignment horizontal="center" vertical="center" wrapText="1"/>
    </xf>
    <xf numFmtId="0" fontId="3" fillId="34" borderId="80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wrapText="1"/>
    </xf>
    <xf numFmtId="0" fontId="3" fillId="34" borderId="81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34" borderId="64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3" fillId="34" borderId="66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34" borderId="75" xfId="0" applyFont="1" applyFill="1" applyBorder="1" applyAlignment="1">
      <alignment horizontal="center" vertical="center" wrapText="1"/>
    </xf>
    <xf numFmtId="0" fontId="3" fillId="34" borderId="54" xfId="0" applyFont="1" applyFill="1" applyBorder="1" applyAlignment="1">
      <alignment horizontal="center" vertical="center" wrapText="1"/>
    </xf>
    <xf numFmtId="0" fontId="3" fillId="34" borderId="82" xfId="0" applyFont="1" applyFill="1" applyBorder="1" applyAlignment="1">
      <alignment horizontal="center" vertical="center" wrapText="1"/>
    </xf>
    <xf numFmtId="0" fontId="9" fillId="36" borderId="57" xfId="0" applyFont="1" applyFill="1" applyBorder="1" applyAlignment="1">
      <alignment horizontal="left" vertical="center" wrapText="1"/>
    </xf>
    <xf numFmtId="0" fontId="9" fillId="36" borderId="14" xfId="0" applyFont="1" applyFill="1" applyBorder="1" applyAlignment="1">
      <alignment horizontal="left" vertical="center" wrapText="1"/>
    </xf>
    <xf numFmtId="0" fontId="9" fillId="36" borderId="15" xfId="0" applyFont="1" applyFill="1" applyBorder="1" applyAlignment="1">
      <alignment horizontal="left" vertical="center" wrapText="1"/>
    </xf>
    <xf numFmtId="0" fontId="3" fillId="34" borderId="76" xfId="0" applyFont="1" applyFill="1" applyBorder="1" applyAlignment="1">
      <alignment horizontal="center" vertical="center" wrapText="1"/>
    </xf>
    <xf numFmtId="0" fontId="3" fillId="34" borderId="77" xfId="0" applyFont="1" applyFill="1" applyBorder="1" applyAlignment="1">
      <alignment horizontal="center" vertical="center" wrapText="1"/>
    </xf>
    <xf numFmtId="166" fontId="3" fillId="34" borderId="52" xfId="0" applyNumberFormat="1" applyFont="1" applyFill="1" applyBorder="1" applyAlignment="1">
      <alignment horizontal="center" vertical="center" wrapText="1"/>
    </xf>
    <xf numFmtId="166" fontId="3" fillId="34" borderId="51" xfId="0" applyNumberFormat="1" applyFont="1" applyFill="1" applyBorder="1" applyAlignment="1">
      <alignment horizontal="center" vertical="center" wrapText="1"/>
    </xf>
    <xf numFmtId="166" fontId="0" fillId="0" borderId="64" xfId="0" applyNumberFormat="1" applyBorder="1" applyAlignment="1">
      <alignment horizontal="center" vertical="center" wrapText="1"/>
    </xf>
    <xf numFmtId="0" fontId="12" fillId="33" borderId="52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 wrapText="1"/>
    </xf>
    <xf numFmtId="0" fontId="12" fillId="34" borderId="51" xfId="0" applyFont="1" applyFill="1" applyBorder="1" applyAlignment="1">
      <alignment horizontal="center" vertical="center" wrapText="1"/>
    </xf>
    <xf numFmtId="0" fontId="12" fillId="34" borderId="64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 wrapText="1"/>
    </xf>
    <xf numFmtId="0" fontId="7" fillId="34" borderId="52" xfId="0" applyFont="1" applyFill="1" applyBorder="1" applyAlignment="1">
      <alignment horizontal="center" vertical="center" wrapText="1"/>
    </xf>
    <xf numFmtId="0" fontId="7" fillId="34" borderId="64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12" fillId="34" borderId="52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73" xfId="0" applyFont="1" applyFill="1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10" fillId="0" borderId="61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57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63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34" borderId="73" xfId="0" applyNumberFormat="1" applyFont="1" applyFill="1" applyBorder="1" applyAlignment="1">
      <alignment horizontal="center" vertical="center" wrapText="1"/>
    </xf>
    <xf numFmtId="0" fontId="3" fillId="34" borderId="20" xfId="0" applyNumberFormat="1" applyFont="1" applyFill="1" applyBorder="1" applyAlignment="1">
      <alignment horizontal="center" vertical="center" wrapText="1"/>
    </xf>
    <xf numFmtId="0" fontId="3" fillId="33" borderId="52" xfId="0" applyNumberFormat="1" applyFont="1" applyFill="1" applyBorder="1" applyAlignment="1">
      <alignment horizontal="center" vertical="center" wrapText="1"/>
    </xf>
    <xf numFmtId="0" fontId="3" fillId="33" borderId="51" xfId="0" applyNumberFormat="1" applyFont="1" applyFill="1" applyBorder="1" applyAlignment="1">
      <alignment horizontal="center" vertical="center" wrapText="1"/>
    </xf>
    <xf numFmtId="0" fontId="3" fillId="33" borderId="64" xfId="0" applyNumberFormat="1" applyFont="1" applyFill="1" applyBorder="1" applyAlignment="1">
      <alignment horizontal="center" vertical="center" wrapText="1"/>
    </xf>
    <xf numFmtId="0" fontId="3" fillId="34" borderId="52" xfId="0" applyNumberFormat="1" applyFont="1" applyFill="1" applyBorder="1" applyAlignment="1">
      <alignment horizontal="center" vertical="center" wrapText="1"/>
    </xf>
    <xf numFmtId="0" fontId="3" fillId="34" borderId="64" xfId="0" applyNumberFormat="1" applyFont="1" applyFill="1" applyBorder="1" applyAlignment="1">
      <alignment horizontal="center" vertical="center" wrapText="1"/>
    </xf>
    <xf numFmtId="0" fontId="12" fillId="34" borderId="52" xfId="0" applyNumberFormat="1" applyFont="1" applyFill="1" applyBorder="1" applyAlignment="1">
      <alignment horizontal="center" vertical="center" wrapText="1"/>
    </xf>
    <xf numFmtId="0" fontId="12" fillId="34" borderId="51" xfId="0" applyNumberFormat="1" applyFont="1" applyFill="1" applyBorder="1" applyAlignment="1">
      <alignment horizontal="center" vertical="center" wrapText="1"/>
    </xf>
    <xf numFmtId="0" fontId="12" fillId="34" borderId="64" xfId="0" applyNumberFormat="1" applyFont="1" applyFill="1" applyBorder="1" applyAlignment="1">
      <alignment horizontal="center" vertical="center" wrapText="1"/>
    </xf>
    <xf numFmtId="0" fontId="7" fillId="34" borderId="52" xfId="0" applyNumberFormat="1" applyFont="1" applyFill="1" applyBorder="1" applyAlignment="1">
      <alignment horizontal="center" vertical="center" wrapText="1"/>
    </xf>
    <xf numFmtId="0" fontId="7" fillId="34" borderId="51" xfId="0" applyNumberFormat="1" applyFont="1" applyFill="1" applyBorder="1" applyAlignment="1">
      <alignment horizontal="center" vertical="center" wrapText="1"/>
    </xf>
    <xf numFmtId="0" fontId="7" fillId="34" borderId="64" xfId="0" applyNumberFormat="1" applyFont="1" applyFill="1" applyBorder="1" applyAlignment="1">
      <alignment horizontal="center" vertical="center" wrapText="1"/>
    </xf>
    <xf numFmtId="0" fontId="3" fillId="34" borderId="51" xfId="0" applyNumberFormat="1" applyFont="1" applyFill="1" applyBorder="1" applyAlignment="1">
      <alignment horizontal="center" vertical="center" wrapText="1"/>
    </xf>
    <xf numFmtId="0" fontId="3" fillId="34" borderId="78" xfId="0" applyFont="1" applyFill="1" applyBorder="1" applyAlignment="1">
      <alignment horizontal="center" vertical="center" wrapText="1"/>
    </xf>
    <xf numFmtId="0" fontId="3" fillId="34" borderId="73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12" fillId="33" borderId="52" xfId="0" applyNumberFormat="1" applyFont="1" applyFill="1" applyBorder="1" applyAlignment="1">
      <alignment horizontal="center" vertical="center" wrapText="1"/>
    </xf>
    <xf numFmtId="0" fontId="12" fillId="33" borderId="51" xfId="0" applyNumberFormat="1" applyFont="1" applyFill="1" applyBorder="1" applyAlignment="1">
      <alignment horizontal="center" vertical="center" wrapText="1"/>
    </xf>
    <xf numFmtId="0" fontId="12" fillId="33" borderId="64" xfId="0" applyNumberFormat="1" applyFont="1" applyFill="1" applyBorder="1" applyAlignment="1">
      <alignment horizontal="center" vertical="center" wrapText="1"/>
    </xf>
    <xf numFmtId="0" fontId="7" fillId="33" borderId="52" xfId="0" applyNumberFormat="1" applyFont="1" applyFill="1" applyBorder="1" applyAlignment="1">
      <alignment horizontal="center" vertical="center" wrapText="1"/>
    </xf>
    <xf numFmtId="0" fontId="7" fillId="33" borderId="51" xfId="0" applyNumberFormat="1" applyFont="1" applyFill="1" applyBorder="1" applyAlignment="1">
      <alignment horizontal="center" vertical="center" wrapText="1"/>
    </xf>
    <xf numFmtId="0" fontId="7" fillId="33" borderId="64" xfId="0" applyNumberFormat="1" applyFont="1" applyFill="1" applyBorder="1" applyAlignment="1">
      <alignment horizontal="center" vertical="center" wrapText="1"/>
    </xf>
    <xf numFmtId="0" fontId="7" fillId="34" borderId="78" xfId="0" applyFont="1" applyFill="1" applyBorder="1" applyAlignment="1">
      <alignment horizontal="center" vertical="center" wrapText="1"/>
    </xf>
    <xf numFmtId="0" fontId="7" fillId="34" borderId="66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80" xfId="0" applyFont="1" applyFill="1" applyBorder="1" applyAlignment="1">
      <alignment horizontal="center" vertical="center" wrapText="1"/>
    </xf>
    <xf numFmtId="0" fontId="12" fillId="34" borderId="81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9" fillId="36" borderId="57" xfId="0" applyNumberFormat="1" applyFont="1" applyFill="1" applyBorder="1" applyAlignment="1">
      <alignment horizontal="left" vertical="center" wrapText="1"/>
    </xf>
    <xf numFmtId="0" fontId="9" fillId="36" borderId="14" xfId="0" applyNumberFormat="1" applyFont="1" applyFill="1" applyBorder="1" applyAlignment="1">
      <alignment horizontal="left" vertical="center" wrapText="1"/>
    </xf>
    <xf numFmtId="0" fontId="9" fillId="36" borderId="15" xfId="0" applyNumberFormat="1" applyFont="1" applyFill="1" applyBorder="1" applyAlignment="1">
      <alignment horizontal="left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84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15" fillId="0" borderId="73" xfId="0" applyNumberFormat="1" applyFont="1" applyFill="1" applyBorder="1" applyAlignment="1">
      <alignment horizontal="left" vertical="center" wrapText="1"/>
    </xf>
    <xf numFmtId="0" fontId="16" fillId="0" borderId="63" xfId="0" applyNumberFormat="1" applyFont="1" applyBorder="1" applyAlignment="1">
      <alignment horizontal="left" vertical="center" wrapText="1"/>
    </xf>
    <xf numFmtId="0" fontId="15" fillId="0" borderId="61" xfId="0" applyNumberFormat="1" applyFont="1" applyFill="1" applyBorder="1" applyAlignment="1">
      <alignment horizontal="left" vertical="center" wrapText="1"/>
    </xf>
    <xf numFmtId="0" fontId="16" fillId="0" borderId="19" xfId="0" applyNumberFormat="1" applyFont="1" applyBorder="1" applyAlignment="1">
      <alignment horizontal="left" vertical="center" wrapText="1"/>
    </xf>
    <xf numFmtId="0" fontId="16" fillId="0" borderId="20" xfId="0" applyNumberFormat="1" applyFont="1" applyBorder="1" applyAlignment="1">
      <alignment horizontal="left" vertical="center" wrapText="1"/>
    </xf>
    <xf numFmtId="0" fontId="15" fillId="0" borderId="83" xfId="0" applyNumberFormat="1" applyFont="1" applyFill="1" applyBorder="1" applyAlignment="1">
      <alignment horizontal="center" vertical="center" wrapText="1"/>
    </xf>
    <xf numFmtId="0" fontId="15" fillId="0" borderId="44" xfId="0" applyNumberFormat="1" applyFont="1" applyFill="1" applyBorder="1" applyAlignment="1">
      <alignment horizontal="center" vertical="center" wrapText="1"/>
    </xf>
    <xf numFmtId="0" fontId="15" fillId="0" borderId="41" xfId="0" applyNumberFormat="1" applyFont="1" applyFill="1" applyBorder="1" applyAlignment="1">
      <alignment horizontal="center" vertical="center" wrapText="1"/>
    </xf>
    <xf numFmtId="0" fontId="15" fillId="0" borderId="42" xfId="0" applyNumberFormat="1" applyFont="1" applyFill="1" applyBorder="1" applyAlignment="1">
      <alignment horizontal="center" vertical="center" wrapText="1"/>
    </xf>
    <xf numFmtId="0" fontId="15" fillId="0" borderId="74" xfId="0" applyNumberFormat="1" applyFont="1" applyFill="1" applyBorder="1" applyAlignment="1">
      <alignment horizontal="center" vertical="center" wrapText="1"/>
    </xf>
    <xf numFmtId="0" fontId="15" fillId="0" borderId="57" xfId="0" applyNumberFormat="1" applyFont="1" applyFill="1" applyBorder="1" applyAlignment="1">
      <alignment horizontal="left" vertical="center"/>
    </xf>
    <xf numFmtId="0" fontId="15" fillId="0" borderId="29" xfId="0" applyNumberFormat="1" applyFont="1" applyFill="1" applyBorder="1" applyAlignment="1">
      <alignment horizontal="left" vertical="center"/>
    </xf>
    <xf numFmtId="0" fontId="15" fillId="0" borderId="13" xfId="0" applyNumberFormat="1" applyFont="1" applyFill="1" applyBorder="1" applyAlignment="1">
      <alignment horizontal="left" vertical="center"/>
    </xf>
    <xf numFmtId="0" fontId="15" fillId="0" borderId="14" xfId="0" applyNumberFormat="1" applyFont="1" applyFill="1" applyBorder="1" applyAlignment="1">
      <alignment horizontal="left" vertical="center"/>
    </xf>
    <xf numFmtId="0" fontId="15" fillId="0" borderId="26" xfId="0" applyNumberFormat="1" applyFont="1" applyFill="1" applyBorder="1" applyAlignment="1">
      <alignment horizontal="left" vertical="center"/>
    </xf>
    <xf numFmtId="0" fontId="15" fillId="0" borderId="27" xfId="0" applyNumberFormat="1" applyFont="1" applyFill="1" applyBorder="1" applyAlignment="1">
      <alignment horizontal="left" vertical="center"/>
    </xf>
    <xf numFmtId="0" fontId="9" fillId="34" borderId="52" xfId="0" applyNumberFormat="1" applyFont="1" applyFill="1" applyBorder="1" applyAlignment="1">
      <alignment horizontal="center" vertical="center" wrapText="1"/>
    </xf>
    <xf numFmtId="0" fontId="9" fillId="34" borderId="51" xfId="0" applyNumberFormat="1" applyFont="1" applyFill="1" applyBorder="1" applyAlignment="1">
      <alignment horizontal="center" vertical="center" wrapText="1"/>
    </xf>
    <xf numFmtId="0" fontId="9" fillId="34" borderId="64" xfId="0" applyNumberFormat="1" applyFont="1" applyFill="1" applyBorder="1" applyAlignment="1">
      <alignment horizontal="center" vertical="center" wrapText="1"/>
    </xf>
    <xf numFmtId="0" fontId="9" fillId="36" borderId="52" xfId="0" applyNumberFormat="1" applyFont="1" applyFill="1" applyBorder="1" applyAlignment="1">
      <alignment horizontal="center" vertical="center" wrapText="1"/>
    </xf>
    <xf numFmtId="0" fontId="9" fillId="36" borderId="51" xfId="0" applyNumberFormat="1" applyFont="1" applyFill="1" applyBorder="1" applyAlignment="1">
      <alignment horizontal="center" vertical="center" wrapText="1"/>
    </xf>
    <xf numFmtId="0" fontId="9" fillId="36" borderId="64" xfId="0" applyNumberFormat="1" applyFont="1" applyFill="1" applyBorder="1" applyAlignment="1">
      <alignment horizontal="center" vertical="center" wrapText="1"/>
    </xf>
    <xf numFmtId="0" fontId="15" fillId="34" borderId="78" xfId="0" applyNumberFormat="1" applyFont="1" applyFill="1" applyBorder="1" applyAlignment="1">
      <alignment horizontal="center" vertical="center" wrapText="1"/>
    </xf>
    <xf numFmtId="0" fontId="15" fillId="34" borderId="21" xfId="0" applyNumberFormat="1" applyFont="1" applyFill="1" applyBorder="1" applyAlignment="1">
      <alignment horizontal="center" vertical="center" wrapText="1"/>
    </xf>
    <xf numFmtId="0" fontId="15" fillId="34" borderId="52" xfId="0" applyNumberFormat="1" applyFont="1" applyFill="1" applyBorder="1" applyAlignment="1">
      <alignment horizontal="center" vertical="center" wrapText="1"/>
    </xf>
    <xf numFmtId="0" fontId="15" fillId="34" borderId="51" xfId="0" applyNumberFormat="1" applyFont="1" applyFill="1" applyBorder="1" applyAlignment="1">
      <alignment horizontal="center" vertical="center" wrapText="1"/>
    </xf>
    <xf numFmtId="0" fontId="15" fillId="34" borderId="64" xfId="0" applyNumberFormat="1" applyFont="1" applyFill="1" applyBorder="1" applyAlignment="1">
      <alignment horizontal="center" vertical="center" wrapText="1"/>
    </xf>
    <xf numFmtId="0" fontId="15" fillId="36" borderId="58" xfId="0" applyFont="1" applyFill="1" applyBorder="1" applyAlignment="1">
      <alignment horizontal="center"/>
    </xf>
    <xf numFmtId="0" fontId="15" fillId="34" borderId="52" xfId="0" applyNumberFormat="1" applyFont="1" applyFill="1" applyBorder="1" applyAlignment="1">
      <alignment horizontal="left" vertical="center" wrapText="1"/>
    </xf>
    <xf numFmtId="0" fontId="15" fillId="34" borderId="51" xfId="0" applyNumberFormat="1" applyFont="1" applyFill="1" applyBorder="1" applyAlignment="1">
      <alignment horizontal="left" vertical="center" wrapText="1"/>
    </xf>
    <xf numFmtId="0" fontId="15" fillId="34" borderId="66" xfId="0" applyNumberFormat="1" applyFont="1" applyFill="1" applyBorder="1" applyAlignment="1">
      <alignment horizontal="center" vertical="center" wrapText="1"/>
    </xf>
    <xf numFmtId="0" fontId="3" fillId="34" borderId="22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34" borderId="80" xfId="0" applyNumberFormat="1" applyFont="1" applyFill="1" applyBorder="1" applyAlignment="1">
      <alignment horizontal="center" vertical="center" wrapText="1"/>
    </xf>
    <xf numFmtId="0" fontId="3" fillId="34" borderId="81" xfId="0" applyNumberFormat="1" applyFont="1" applyFill="1" applyBorder="1" applyAlignment="1">
      <alignment horizontal="center" vertical="center" wrapText="1"/>
    </xf>
    <xf numFmtId="0" fontId="15" fillId="33" borderId="78" xfId="0" applyNumberFormat="1" applyFont="1" applyFill="1" applyBorder="1" applyAlignment="1">
      <alignment horizontal="center" vertical="center" textRotation="90" wrapText="1"/>
    </xf>
    <xf numFmtId="0" fontId="15" fillId="33" borderId="66" xfId="0" applyNumberFormat="1" applyFont="1" applyFill="1" applyBorder="1" applyAlignment="1">
      <alignment horizontal="center" vertical="center" textRotation="90" wrapText="1"/>
    </xf>
    <xf numFmtId="0" fontId="15" fillId="33" borderId="21" xfId="0" applyNumberFormat="1" applyFont="1" applyFill="1" applyBorder="1" applyAlignment="1">
      <alignment horizontal="center" vertical="center" textRotation="90" wrapText="1"/>
    </xf>
    <xf numFmtId="0" fontId="15" fillId="34" borderId="78" xfId="0" applyNumberFormat="1" applyFont="1" applyFill="1" applyBorder="1" applyAlignment="1">
      <alignment horizontal="center" vertical="center" textRotation="90" wrapText="1"/>
    </xf>
    <xf numFmtId="0" fontId="15" fillId="34" borderId="66" xfId="0" applyNumberFormat="1" applyFont="1" applyFill="1" applyBorder="1" applyAlignment="1">
      <alignment horizontal="center" vertical="center" textRotation="90" wrapText="1"/>
    </xf>
    <xf numFmtId="0" fontId="15" fillId="34" borderId="21" xfId="0" applyNumberFormat="1" applyFont="1" applyFill="1" applyBorder="1" applyAlignment="1">
      <alignment horizontal="center" vertical="center" textRotation="90" wrapText="1"/>
    </xf>
    <xf numFmtId="0" fontId="15" fillId="34" borderId="22" xfId="0" applyNumberFormat="1" applyFont="1" applyFill="1" applyBorder="1" applyAlignment="1">
      <alignment horizontal="center" vertical="center" wrapText="1"/>
    </xf>
    <xf numFmtId="0" fontId="15" fillId="34" borderId="10" xfId="0" applyNumberFormat="1" applyFont="1" applyFill="1" applyBorder="1" applyAlignment="1">
      <alignment horizontal="center" vertical="center" wrapText="1"/>
    </xf>
    <xf numFmtId="0" fontId="15" fillId="34" borderId="11" xfId="0" applyNumberFormat="1" applyFont="1" applyFill="1" applyBorder="1" applyAlignment="1">
      <alignment horizontal="center" vertical="center" wrapText="1"/>
    </xf>
    <xf numFmtId="0" fontId="15" fillId="34" borderId="12" xfId="0" applyNumberFormat="1" applyFont="1" applyFill="1" applyBorder="1" applyAlignment="1">
      <alignment horizontal="center" vertical="center" wrapText="1"/>
    </xf>
    <xf numFmtId="0" fontId="15" fillId="34" borderId="0" xfId="0" applyNumberFormat="1" applyFont="1" applyFill="1" applyBorder="1" applyAlignment="1">
      <alignment horizontal="center" vertical="center" wrapText="1"/>
    </xf>
    <xf numFmtId="0" fontId="15" fillId="34" borderId="79" xfId="0" applyNumberFormat="1" applyFont="1" applyFill="1" applyBorder="1" applyAlignment="1">
      <alignment horizontal="center" vertical="center" wrapText="1"/>
    </xf>
    <xf numFmtId="0" fontId="15" fillId="34" borderId="80" xfId="0" applyNumberFormat="1" applyFont="1" applyFill="1" applyBorder="1" applyAlignment="1">
      <alignment horizontal="center" vertical="center" wrapText="1"/>
    </xf>
    <xf numFmtId="0" fontId="15" fillId="34" borderId="71" xfId="0" applyNumberFormat="1" applyFont="1" applyFill="1" applyBorder="1" applyAlignment="1">
      <alignment horizontal="center" vertical="center" wrapText="1"/>
    </xf>
    <xf numFmtId="0" fontId="15" fillId="34" borderId="81" xfId="0" applyNumberFormat="1" applyFont="1" applyFill="1" applyBorder="1" applyAlignment="1">
      <alignment horizontal="center" vertical="center" wrapText="1"/>
    </xf>
    <xf numFmtId="0" fontId="15" fillId="34" borderId="73" xfId="0" applyNumberFormat="1" applyFont="1" applyFill="1" applyBorder="1" applyAlignment="1">
      <alignment horizontal="center" vertical="center" wrapText="1"/>
    </xf>
    <xf numFmtId="0" fontId="15" fillId="34" borderId="19" xfId="0" applyNumberFormat="1" applyFont="1" applyFill="1" applyBorder="1" applyAlignment="1">
      <alignment horizontal="center" vertical="center" wrapText="1"/>
    </xf>
    <xf numFmtId="0" fontId="15" fillId="34" borderId="20" xfId="0" applyNumberFormat="1" applyFont="1" applyFill="1" applyBorder="1" applyAlignment="1">
      <alignment horizontal="center" vertical="center" wrapText="1"/>
    </xf>
    <xf numFmtId="0" fontId="14" fillId="0" borderId="19" xfId="0" applyNumberFormat="1" applyFont="1" applyBorder="1" applyAlignment="1">
      <alignment horizontal="left" vertical="center" wrapText="1"/>
    </xf>
    <xf numFmtId="0" fontId="14" fillId="0" borderId="20" xfId="0" applyNumberFormat="1" applyFont="1" applyBorder="1" applyAlignment="1">
      <alignment horizontal="left" vertical="center" wrapText="1"/>
    </xf>
    <xf numFmtId="0" fontId="14" fillId="0" borderId="63" xfId="0" applyNumberFormat="1" applyFont="1" applyBorder="1" applyAlignment="1">
      <alignment horizontal="left" vertical="center" wrapText="1"/>
    </xf>
    <xf numFmtId="0" fontId="5" fillId="34" borderId="52" xfId="0" applyNumberFormat="1" applyFont="1" applyFill="1" applyBorder="1" applyAlignment="1">
      <alignment horizontal="center" vertical="center" wrapText="1"/>
    </xf>
    <xf numFmtId="0" fontId="5" fillId="34" borderId="64" xfId="0" applyNumberFormat="1" applyFont="1" applyFill="1" applyBorder="1" applyAlignment="1">
      <alignment horizontal="center" vertical="center" wrapText="1"/>
    </xf>
    <xf numFmtId="0" fontId="9" fillId="34" borderId="53" xfId="0" applyNumberFormat="1" applyFont="1" applyFill="1" applyBorder="1" applyAlignment="1">
      <alignment horizontal="center" vertical="center" wrapText="1"/>
    </xf>
    <xf numFmtId="0" fontId="9" fillId="34" borderId="56" xfId="0" applyNumberFormat="1" applyFont="1" applyFill="1" applyBorder="1" applyAlignment="1">
      <alignment horizontal="center" vertical="center" wrapText="1"/>
    </xf>
    <xf numFmtId="0" fontId="9" fillId="39" borderId="57" xfId="0" applyNumberFormat="1" applyFont="1" applyFill="1" applyBorder="1" applyAlignment="1">
      <alignment horizontal="left" vertical="center" wrapText="1"/>
    </xf>
    <xf numFmtId="0" fontId="9" fillId="39" borderId="14" xfId="0" applyNumberFormat="1" applyFont="1" applyFill="1" applyBorder="1" applyAlignment="1">
      <alignment vertical="center" wrapText="1"/>
    </xf>
    <xf numFmtId="0" fontId="9" fillId="39" borderId="15" xfId="0" applyNumberFormat="1" applyFont="1" applyFill="1" applyBorder="1" applyAlignment="1">
      <alignment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18" fillId="0" borderId="70" xfId="0" applyFont="1" applyBorder="1" applyAlignment="1">
      <alignment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18" fillId="0" borderId="72" xfId="0" applyFont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5" fillId="34" borderId="26" xfId="0" applyNumberFormat="1" applyFont="1" applyFill="1" applyBorder="1" applyAlignment="1">
      <alignment horizontal="center" vertical="center" wrapText="1"/>
    </xf>
    <xf numFmtId="0" fontId="5" fillId="34" borderId="27" xfId="0" applyNumberFormat="1" applyFont="1" applyFill="1" applyBorder="1" applyAlignment="1">
      <alignment horizontal="center" vertical="center" wrapText="1"/>
    </xf>
    <xf numFmtId="0" fontId="5" fillId="34" borderId="55" xfId="0" applyNumberFormat="1" applyFont="1" applyFill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9" fillId="34" borderId="78" xfId="0" applyNumberFormat="1" applyFont="1" applyFill="1" applyBorder="1" applyAlignment="1">
      <alignment horizontal="center" vertical="center" wrapText="1"/>
    </xf>
    <xf numFmtId="0" fontId="9" fillId="34" borderId="66" xfId="0" applyNumberFormat="1" applyFont="1" applyFill="1" applyBorder="1" applyAlignment="1">
      <alignment horizontal="center" vertical="center" wrapText="1"/>
    </xf>
    <xf numFmtId="0" fontId="9" fillId="34" borderId="21" xfId="0" applyNumberFormat="1" applyFont="1" applyFill="1" applyBorder="1" applyAlignment="1">
      <alignment horizontal="center" vertical="center" wrapText="1"/>
    </xf>
    <xf numFmtId="0" fontId="9" fillId="34" borderId="22" xfId="0" applyNumberFormat="1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>
      <alignment horizontal="center" vertical="center" wrapText="1"/>
    </xf>
    <xf numFmtId="0" fontId="9" fillId="34" borderId="11" xfId="0" applyNumberFormat="1" applyFont="1" applyFill="1" applyBorder="1" applyAlignment="1">
      <alignment horizontal="center" vertical="center" wrapText="1"/>
    </xf>
    <xf numFmtId="0" fontId="9" fillId="34" borderId="80" xfId="0" applyNumberFormat="1" applyFont="1" applyFill="1" applyBorder="1" applyAlignment="1">
      <alignment horizontal="center" vertical="center" wrapText="1"/>
    </xf>
    <xf numFmtId="0" fontId="9" fillId="34" borderId="71" xfId="0" applyNumberFormat="1" applyFont="1" applyFill="1" applyBorder="1" applyAlignment="1">
      <alignment horizontal="center" vertical="center" wrapText="1"/>
    </xf>
    <xf numFmtId="0" fontId="9" fillId="34" borderId="81" xfId="0" applyNumberFormat="1" applyFont="1" applyFill="1" applyBorder="1" applyAlignment="1">
      <alignment horizontal="center" vertical="center" wrapText="1"/>
    </xf>
    <xf numFmtId="0" fontId="9" fillId="34" borderId="73" xfId="0" applyNumberFormat="1" applyFont="1" applyFill="1" applyBorder="1" applyAlignment="1">
      <alignment horizontal="center" vertical="center" wrapText="1"/>
    </xf>
    <xf numFmtId="0" fontId="9" fillId="34" borderId="20" xfId="0" applyNumberFormat="1" applyFont="1" applyFill="1" applyBorder="1" applyAlignment="1">
      <alignment horizontal="center" vertical="center" wrapText="1"/>
    </xf>
    <xf numFmtId="0" fontId="9" fillId="34" borderId="19" xfId="0" applyNumberFormat="1" applyFont="1" applyFill="1" applyBorder="1" applyAlignment="1">
      <alignment horizontal="center" vertical="center" wrapText="1"/>
    </xf>
    <xf numFmtId="0" fontId="5" fillId="34" borderId="53" xfId="0" applyNumberFormat="1" applyFont="1" applyFill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5" fillId="0" borderId="53" xfId="0" applyNumberFormat="1" applyFont="1" applyFill="1" applyBorder="1" applyAlignment="1">
      <alignment horizontal="left" vertical="center" wrapText="1"/>
    </xf>
    <xf numFmtId="0" fontId="17" fillId="0" borderId="56" xfId="0" applyFont="1" applyBorder="1" applyAlignment="1">
      <alignment horizontal="left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5" fillId="34" borderId="58" xfId="0" applyNumberFormat="1" applyFont="1" applyFill="1" applyBorder="1" applyAlignment="1">
      <alignment horizontal="center" vertical="center"/>
    </xf>
    <xf numFmtId="0" fontId="5" fillId="34" borderId="52" xfId="0" applyNumberFormat="1" applyFont="1" applyFill="1" applyBorder="1" applyAlignment="1">
      <alignment horizontal="left" vertical="center" wrapText="1"/>
    </xf>
    <xf numFmtId="0" fontId="5" fillId="34" borderId="51" xfId="0" applyNumberFormat="1" applyFont="1" applyFill="1" applyBorder="1" applyAlignment="1">
      <alignment horizontal="left" vertical="center" wrapText="1"/>
    </xf>
    <xf numFmtId="0" fontId="9" fillId="33" borderId="78" xfId="0" applyNumberFormat="1" applyFont="1" applyFill="1" applyBorder="1" applyAlignment="1">
      <alignment horizontal="center" vertical="center" textRotation="90" wrapText="1"/>
    </xf>
    <xf numFmtId="0" fontId="9" fillId="33" borderId="66" xfId="0" applyNumberFormat="1" applyFont="1" applyFill="1" applyBorder="1" applyAlignment="1">
      <alignment horizontal="center" vertical="center" textRotation="90" wrapText="1"/>
    </xf>
    <xf numFmtId="0" fontId="9" fillId="33" borderId="21" xfId="0" applyNumberFormat="1" applyFont="1" applyFill="1" applyBorder="1" applyAlignment="1">
      <alignment horizontal="center" vertical="center" textRotation="90" wrapText="1"/>
    </xf>
    <xf numFmtId="0" fontId="9" fillId="34" borderId="78" xfId="0" applyNumberFormat="1" applyFont="1" applyFill="1" applyBorder="1" applyAlignment="1">
      <alignment horizontal="center" vertical="center" textRotation="90" wrapText="1"/>
    </xf>
    <xf numFmtId="0" fontId="9" fillId="34" borderId="66" xfId="0" applyNumberFormat="1" applyFont="1" applyFill="1" applyBorder="1" applyAlignment="1">
      <alignment horizontal="center" vertical="center" textRotation="90" wrapText="1"/>
    </xf>
    <xf numFmtId="0" fontId="9" fillId="34" borderId="21" xfId="0" applyNumberFormat="1" applyFont="1" applyFill="1" applyBorder="1" applyAlignment="1">
      <alignment horizontal="center" vertical="center" textRotation="90" wrapText="1"/>
    </xf>
    <xf numFmtId="0" fontId="9" fillId="34" borderId="12" xfId="0" applyNumberFormat="1" applyFont="1" applyFill="1" applyBorder="1" applyAlignment="1">
      <alignment horizontal="center" vertical="center" wrapText="1"/>
    </xf>
    <xf numFmtId="0" fontId="9" fillId="34" borderId="0" xfId="0" applyNumberFormat="1" applyFont="1" applyFill="1" applyBorder="1" applyAlignment="1">
      <alignment horizontal="center" vertical="center" wrapText="1"/>
    </xf>
    <xf numFmtId="0" fontId="9" fillId="34" borderId="7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40</xdr:row>
      <xdr:rowOff>95250</xdr:rowOff>
    </xdr:from>
    <xdr:ext cx="10315575" cy="1543050"/>
    <xdr:sp>
      <xdr:nvSpPr>
        <xdr:cNvPr id="1" name="pole tekstowe 3"/>
        <xdr:cNvSpPr txBox="1">
          <a:spLocks noChangeArrowheads="1"/>
        </xdr:cNvSpPr>
      </xdr:nvSpPr>
      <xdr:spPr>
        <a:xfrm>
          <a:off x="3581400" y="14287500"/>
          <a:ext cx="10315575" cy="1543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Koordynatorem przedmiotu "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Dietetyka w dermatologii"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jest kierownik Zakładu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Dietetyki i Żywienia Klinicznego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 organizacji zaliczenia przedmiotu zobowiazany jest jego koordynator. Zaliczenie przedmiotu powinno być przeprowadzone w porozumieniu z jednostkami realizującymi poszczególne treści programowe i powinno uwzględniać zakres wiadomości powiązany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z tymi treściami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Warunkiem przystąpienia do zaliczenia końcowego, jest uzyskanie wymaganych zaliczeń z poszczególnych treści programowych. Formę i zakres tych zaliczeń ustala kierownik jednostki, w ramach której realizowane są treści cząstkowe.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I46"/>
  <sheetViews>
    <sheetView tabSelected="1" zoomScale="55" zoomScaleNormal="55" zoomScalePageLayoutView="0" workbookViewId="0" topLeftCell="A1">
      <selection activeCell="C20" sqref="C20"/>
    </sheetView>
  </sheetViews>
  <sheetFormatPr defaultColWidth="9.125" defaultRowHeight="12.75"/>
  <cols>
    <col min="1" max="1" width="9.125" style="50" customWidth="1"/>
    <col min="2" max="2" width="41.50390625" style="50" customWidth="1"/>
    <col min="3" max="11" width="9.125" style="50" customWidth="1"/>
    <col min="12" max="12" width="13.50390625" style="50" bestFit="1" customWidth="1"/>
    <col min="13" max="27" width="9.125" style="50" customWidth="1"/>
    <col min="28" max="28" width="8.00390625" style="50" customWidth="1"/>
    <col min="29" max="34" width="9.125" style="50" customWidth="1"/>
    <col min="35" max="35" width="34.50390625" style="50" customWidth="1"/>
    <col min="36" max="16384" width="9.125" style="50" customWidth="1"/>
  </cols>
  <sheetData>
    <row r="3" spans="1:35" ht="21" customHeight="1" thickBot="1">
      <c r="A3" s="555" t="s">
        <v>109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  <c r="AH3" s="555"/>
      <c r="AI3" s="555"/>
    </row>
    <row r="4" spans="1:35" ht="37.5" customHeight="1" thickBot="1">
      <c r="A4" s="556" t="s">
        <v>183</v>
      </c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  <c r="AB4" s="557"/>
      <c r="AC4" s="557"/>
      <c r="AD4" s="557"/>
      <c r="AE4" s="557"/>
      <c r="AF4" s="557"/>
      <c r="AG4" s="557"/>
      <c r="AH4" s="557"/>
      <c r="AI4" s="57"/>
    </row>
    <row r="5" spans="1:35" ht="15.75" thickBot="1">
      <c r="A5" s="558" t="s">
        <v>13</v>
      </c>
      <c r="B5" s="561" t="s">
        <v>14</v>
      </c>
      <c r="C5" s="564" t="s">
        <v>7</v>
      </c>
      <c r="D5" s="565"/>
      <c r="E5" s="565"/>
      <c r="F5" s="565"/>
      <c r="G5" s="565"/>
      <c r="H5" s="565"/>
      <c r="I5" s="565"/>
      <c r="J5" s="565"/>
      <c r="K5" s="565"/>
      <c r="L5" s="566"/>
      <c r="M5" s="567" t="s">
        <v>8</v>
      </c>
      <c r="N5" s="568"/>
      <c r="O5" s="571" t="s">
        <v>30</v>
      </c>
      <c r="P5" s="574" t="s">
        <v>29</v>
      </c>
      <c r="Q5" s="564" t="s">
        <v>1</v>
      </c>
      <c r="R5" s="565"/>
      <c r="S5" s="565"/>
      <c r="T5" s="565"/>
      <c r="U5" s="565"/>
      <c r="V5" s="577"/>
      <c r="W5" s="564" t="s">
        <v>0</v>
      </c>
      <c r="X5" s="565"/>
      <c r="Y5" s="565"/>
      <c r="Z5" s="565"/>
      <c r="AA5" s="565"/>
      <c r="AB5" s="577"/>
      <c r="AC5" s="564" t="s">
        <v>20</v>
      </c>
      <c r="AD5" s="565"/>
      <c r="AE5" s="565"/>
      <c r="AF5" s="565"/>
      <c r="AG5" s="565"/>
      <c r="AH5" s="577"/>
      <c r="AI5" s="567" t="s">
        <v>19</v>
      </c>
    </row>
    <row r="6" spans="1:35" ht="15.75" thickBot="1">
      <c r="A6" s="559"/>
      <c r="B6" s="562"/>
      <c r="C6" s="539" t="s">
        <v>23</v>
      </c>
      <c r="D6" s="542"/>
      <c r="E6" s="542"/>
      <c r="F6" s="542"/>
      <c r="G6" s="542"/>
      <c r="H6" s="543"/>
      <c r="I6" s="539" t="s">
        <v>22</v>
      </c>
      <c r="J6" s="542"/>
      <c r="K6" s="542"/>
      <c r="L6" s="541"/>
      <c r="M6" s="569"/>
      <c r="N6" s="570"/>
      <c r="O6" s="572"/>
      <c r="P6" s="575"/>
      <c r="Q6" s="578"/>
      <c r="R6" s="579"/>
      <c r="S6" s="579"/>
      <c r="T6" s="579"/>
      <c r="U6" s="579"/>
      <c r="V6" s="580"/>
      <c r="W6" s="581"/>
      <c r="X6" s="582"/>
      <c r="Y6" s="582"/>
      <c r="Z6" s="582"/>
      <c r="AA6" s="582"/>
      <c r="AB6" s="583"/>
      <c r="AC6" s="581"/>
      <c r="AD6" s="582"/>
      <c r="AE6" s="582"/>
      <c r="AF6" s="582"/>
      <c r="AG6" s="582"/>
      <c r="AH6" s="583"/>
      <c r="AI6" s="569"/>
    </row>
    <row r="7" spans="1:35" ht="15.75" thickBot="1">
      <c r="A7" s="559"/>
      <c r="B7" s="562"/>
      <c r="C7" s="539" t="s">
        <v>4</v>
      </c>
      <c r="D7" s="542"/>
      <c r="E7" s="541"/>
      <c r="F7" s="539" t="s">
        <v>5</v>
      </c>
      <c r="G7" s="542"/>
      <c r="H7" s="543"/>
      <c r="I7" s="548" t="s">
        <v>24</v>
      </c>
      <c r="J7" s="548" t="s">
        <v>11</v>
      </c>
      <c r="K7" s="548" t="s">
        <v>12</v>
      </c>
      <c r="L7" s="548" t="s">
        <v>25</v>
      </c>
      <c r="M7" s="550" t="s">
        <v>10</v>
      </c>
      <c r="N7" s="551"/>
      <c r="O7" s="572"/>
      <c r="P7" s="575"/>
      <c r="Q7" s="581"/>
      <c r="R7" s="582"/>
      <c r="S7" s="582"/>
      <c r="T7" s="582"/>
      <c r="U7" s="582"/>
      <c r="V7" s="583"/>
      <c r="W7" s="550" t="s">
        <v>18</v>
      </c>
      <c r="X7" s="551"/>
      <c r="Y7" s="551"/>
      <c r="Z7" s="551"/>
      <c r="AA7" s="551"/>
      <c r="AB7" s="586"/>
      <c r="AC7" s="550" t="s">
        <v>18</v>
      </c>
      <c r="AD7" s="551"/>
      <c r="AE7" s="551"/>
      <c r="AF7" s="551"/>
      <c r="AG7" s="551"/>
      <c r="AH7" s="586"/>
      <c r="AI7" s="584"/>
    </row>
    <row r="8" spans="1:35" ht="15" thickBot="1">
      <c r="A8" s="560"/>
      <c r="B8" s="563"/>
      <c r="C8" s="58" t="s">
        <v>24</v>
      </c>
      <c r="D8" s="59" t="s">
        <v>11</v>
      </c>
      <c r="E8" s="59" t="s">
        <v>12</v>
      </c>
      <c r="F8" s="60" t="s">
        <v>24</v>
      </c>
      <c r="G8" s="61" t="s">
        <v>11</v>
      </c>
      <c r="H8" s="59" t="s">
        <v>12</v>
      </c>
      <c r="I8" s="554"/>
      <c r="J8" s="554"/>
      <c r="K8" s="554"/>
      <c r="L8" s="549"/>
      <c r="M8" s="58" t="s">
        <v>4</v>
      </c>
      <c r="N8" s="62" t="s">
        <v>5</v>
      </c>
      <c r="O8" s="573"/>
      <c r="P8" s="576"/>
      <c r="Q8" s="60" t="s">
        <v>2</v>
      </c>
      <c r="R8" s="63" t="s">
        <v>3</v>
      </c>
      <c r="S8" s="63" t="s">
        <v>9</v>
      </c>
      <c r="T8" s="63" t="s">
        <v>11</v>
      </c>
      <c r="U8" s="63" t="s">
        <v>17</v>
      </c>
      <c r="V8" s="64" t="s">
        <v>12</v>
      </c>
      <c r="W8" s="58" t="s">
        <v>2</v>
      </c>
      <c r="X8" s="61" t="s">
        <v>3</v>
      </c>
      <c r="Y8" s="61" t="s">
        <v>9</v>
      </c>
      <c r="Z8" s="61" t="s">
        <v>11</v>
      </c>
      <c r="AA8" s="61" t="s">
        <v>17</v>
      </c>
      <c r="AB8" s="59" t="s">
        <v>12</v>
      </c>
      <c r="AC8" s="58" t="s">
        <v>2</v>
      </c>
      <c r="AD8" s="61" t="s">
        <v>3</v>
      </c>
      <c r="AE8" s="61" t="s">
        <v>9</v>
      </c>
      <c r="AF8" s="61" t="s">
        <v>11</v>
      </c>
      <c r="AG8" s="61" t="s">
        <v>17</v>
      </c>
      <c r="AH8" s="59" t="s">
        <v>12</v>
      </c>
      <c r="AI8" s="585"/>
    </row>
    <row r="9" spans="1:35" ht="30.75">
      <c r="A9" s="65">
        <v>1</v>
      </c>
      <c r="B9" s="66" t="s">
        <v>36</v>
      </c>
      <c r="C9" s="206">
        <v>3.5</v>
      </c>
      <c r="D9" s="207"/>
      <c r="E9" s="208"/>
      <c r="F9" s="206"/>
      <c r="G9" s="209"/>
      <c r="H9" s="210"/>
      <c r="I9" s="211">
        <f aca="true" t="shared" si="0" ref="I9:K12">C9+F9</f>
        <v>3.5</v>
      </c>
      <c r="J9" s="212">
        <f t="shared" si="0"/>
        <v>0</v>
      </c>
      <c r="K9" s="213">
        <f t="shared" si="0"/>
        <v>0</v>
      </c>
      <c r="L9" s="214">
        <f>SUM(I9:K9)</f>
        <v>3.5</v>
      </c>
      <c r="M9" s="215" t="s">
        <v>37</v>
      </c>
      <c r="N9" s="216"/>
      <c r="O9" s="217">
        <f aca="true" t="shared" si="1" ref="O9:O16">SUM(Q9:T9)</f>
        <v>45</v>
      </c>
      <c r="P9" s="218">
        <f aca="true" t="shared" si="2" ref="P9:P16">SUM(Q9:V9)</f>
        <v>88</v>
      </c>
      <c r="Q9" s="211">
        <v>30</v>
      </c>
      <c r="R9" s="212">
        <f aca="true" t="shared" si="3" ref="Q9:V14">X9+AD9</f>
        <v>0</v>
      </c>
      <c r="S9" s="212">
        <f t="shared" si="3"/>
        <v>15</v>
      </c>
      <c r="T9" s="212">
        <f t="shared" si="3"/>
        <v>0</v>
      </c>
      <c r="U9" s="212">
        <f t="shared" si="3"/>
        <v>43</v>
      </c>
      <c r="V9" s="213">
        <f t="shared" si="3"/>
        <v>0</v>
      </c>
      <c r="W9" s="206">
        <v>30</v>
      </c>
      <c r="X9" s="207"/>
      <c r="Y9" s="207">
        <v>15</v>
      </c>
      <c r="Z9" s="207"/>
      <c r="AA9" s="207">
        <v>43</v>
      </c>
      <c r="AB9" s="210"/>
      <c r="AC9" s="206"/>
      <c r="AD9" s="208"/>
      <c r="AE9" s="208"/>
      <c r="AF9" s="208"/>
      <c r="AG9" s="207"/>
      <c r="AH9" s="210"/>
      <c r="AI9" s="79" t="s">
        <v>38</v>
      </c>
    </row>
    <row r="10" spans="1:35" ht="15">
      <c r="A10" s="80">
        <v>2</v>
      </c>
      <c r="B10" s="81" t="s">
        <v>211</v>
      </c>
      <c r="C10" s="219">
        <v>3</v>
      </c>
      <c r="D10" s="220"/>
      <c r="E10" s="221"/>
      <c r="F10" s="219"/>
      <c r="G10" s="222"/>
      <c r="H10" s="223"/>
      <c r="I10" s="224">
        <f t="shared" si="0"/>
        <v>3</v>
      </c>
      <c r="J10" s="225">
        <f t="shared" si="0"/>
        <v>0</v>
      </c>
      <c r="K10" s="226">
        <f t="shared" si="0"/>
        <v>0</v>
      </c>
      <c r="L10" s="227">
        <f>SUM(I10:K10)</f>
        <v>3</v>
      </c>
      <c r="M10" s="228" t="s">
        <v>37</v>
      </c>
      <c r="N10" s="229"/>
      <c r="O10" s="230">
        <f t="shared" si="1"/>
        <v>40</v>
      </c>
      <c r="P10" s="231">
        <f t="shared" si="2"/>
        <v>75</v>
      </c>
      <c r="Q10" s="224">
        <f t="shared" si="3"/>
        <v>25</v>
      </c>
      <c r="R10" s="225">
        <f t="shared" si="3"/>
        <v>0</v>
      </c>
      <c r="S10" s="225">
        <f t="shared" si="3"/>
        <v>15</v>
      </c>
      <c r="T10" s="225">
        <f t="shared" si="3"/>
        <v>0</v>
      </c>
      <c r="U10" s="225">
        <f t="shared" si="3"/>
        <v>35</v>
      </c>
      <c r="V10" s="232">
        <f t="shared" si="3"/>
        <v>0</v>
      </c>
      <c r="W10" s="219">
        <v>25</v>
      </c>
      <c r="X10" s="220"/>
      <c r="Y10" s="220">
        <v>15</v>
      </c>
      <c r="Z10" s="220"/>
      <c r="AA10" s="220">
        <v>35</v>
      </c>
      <c r="AB10" s="223"/>
      <c r="AC10" s="219"/>
      <c r="AD10" s="220"/>
      <c r="AE10" s="221"/>
      <c r="AF10" s="221"/>
      <c r="AG10" s="220"/>
      <c r="AH10" s="223"/>
      <c r="AI10" s="86" t="s">
        <v>39</v>
      </c>
    </row>
    <row r="11" spans="1:35" ht="15">
      <c r="A11" s="80">
        <v>3</v>
      </c>
      <c r="B11" s="81" t="s">
        <v>42</v>
      </c>
      <c r="C11" s="219"/>
      <c r="D11" s="220"/>
      <c r="E11" s="221"/>
      <c r="F11" s="219">
        <v>2.5</v>
      </c>
      <c r="G11" s="222"/>
      <c r="H11" s="223"/>
      <c r="I11" s="224">
        <f t="shared" si="0"/>
        <v>2.5</v>
      </c>
      <c r="J11" s="225">
        <f t="shared" si="0"/>
        <v>0</v>
      </c>
      <c r="K11" s="226">
        <f t="shared" si="0"/>
        <v>0</v>
      </c>
      <c r="L11" s="227">
        <f>SUM(I11:K11)</f>
        <v>2.5</v>
      </c>
      <c r="M11" s="228"/>
      <c r="N11" s="229" t="s">
        <v>37</v>
      </c>
      <c r="O11" s="230">
        <f t="shared" si="1"/>
        <v>30</v>
      </c>
      <c r="P11" s="231">
        <f t="shared" si="2"/>
        <v>62</v>
      </c>
      <c r="Q11" s="224">
        <f t="shared" si="3"/>
        <v>15</v>
      </c>
      <c r="R11" s="225">
        <f t="shared" si="3"/>
        <v>0</v>
      </c>
      <c r="S11" s="225">
        <f t="shared" si="3"/>
        <v>15</v>
      </c>
      <c r="T11" s="225">
        <f t="shared" si="3"/>
        <v>0</v>
      </c>
      <c r="U11" s="225">
        <f t="shared" si="3"/>
        <v>32</v>
      </c>
      <c r="V11" s="232">
        <f t="shared" si="3"/>
        <v>0</v>
      </c>
      <c r="W11" s="219"/>
      <c r="X11" s="220"/>
      <c r="Y11" s="220"/>
      <c r="Z11" s="220"/>
      <c r="AA11" s="220"/>
      <c r="AB11" s="223"/>
      <c r="AC11" s="219">
        <v>15</v>
      </c>
      <c r="AD11" s="220"/>
      <c r="AE11" s="221">
        <v>15</v>
      </c>
      <c r="AF11" s="221"/>
      <c r="AG11" s="220">
        <v>32</v>
      </c>
      <c r="AH11" s="221"/>
      <c r="AI11" s="86" t="s">
        <v>43</v>
      </c>
    </row>
    <row r="12" spans="1:35" ht="30.75">
      <c r="A12" s="141">
        <v>4</v>
      </c>
      <c r="B12" s="81" t="s">
        <v>44</v>
      </c>
      <c r="C12" s="219">
        <v>6</v>
      </c>
      <c r="D12" s="220"/>
      <c r="E12" s="221"/>
      <c r="F12" s="219">
        <v>6.5</v>
      </c>
      <c r="G12" s="222"/>
      <c r="H12" s="223"/>
      <c r="I12" s="224">
        <f t="shared" si="0"/>
        <v>12.5</v>
      </c>
      <c r="J12" s="225">
        <f t="shared" si="0"/>
        <v>0</v>
      </c>
      <c r="K12" s="226">
        <f t="shared" si="0"/>
        <v>0</v>
      </c>
      <c r="L12" s="227">
        <f>SUM(I12:K12)</f>
        <v>12.5</v>
      </c>
      <c r="M12" s="228"/>
      <c r="N12" s="229" t="s">
        <v>37</v>
      </c>
      <c r="O12" s="230">
        <f t="shared" si="1"/>
        <v>190</v>
      </c>
      <c r="P12" s="231">
        <f t="shared" si="2"/>
        <v>310</v>
      </c>
      <c r="Q12" s="224">
        <f t="shared" si="3"/>
        <v>45</v>
      </c>
      <c r="R12" s="225">
        <f t="shared" si="3"/>
        <v>0</v>
      </c>
      <c r="S12" s="225">
        <f t="shared" si="3"/>
        <v>145</v>
      </c>
      <c r="T12" s="225">
        <f t="shared" si="3"/>
        <v>0</v>
      </c>
      <c r="U12" s="225">
        <f t="shared" si="3"/>
        <v>120</v>
      </c>
      <c r="V12" s="232">
        <f t="shared" si="3"/>
        <v>0</v>
      </c>
      <c r="W12" s="219">
        <v>25</v>
      </c>
      <c r="X12" s="220"/>
      <c r="Y12" s="220">
        <v>70</v>
      </c>
      <c r="Z12" s="220"/>
      <c r="AA12" s="220">
        <v>55</v>
      </c>
      <c r="AB12" s="223"/>
      <c r="AC12" s="219">
        <v>20</v>
      </c>
      <c r="AD12" s="220"/>
      <c r="AE12" s="221">
        <v>75</v>
      </c>
      <c r="AF12" s="221"/>
      <c r="AG12" s="220">
        <v>65</v>
      </c>
      <c r="AH12" s="221"/>
      <c r="AI12" s="81" t="s">
        <v>106</v>
      </c>
    </row>
    <row r="13" spans="1:35" s="1" customFormat="1" ht="30.75">
      <c r="A13" s="141">
        <v>5</v>
      </c>
      <c r="B13" s="81" t="s">
        <v>45</v>
      </c>
      <c r="C13" s="233">
        <v>7.5</v>
      </c>
      <c r="D13" s="220"/>
      <c r="E13" s="221"/>
      <c r="F13" s="219">
        <v>7.5</v>
      </c>
      <c r="G13" s="222"/>
      <c r="H13" s="221"/>
      <c r="I13" s="224">
        <v>15</v>
      </c>
      <c r="J13" s="225">
        <f aca="true" t="shared" si="4" ref="J13:K17">D13+G13</f>
        <v>0</v>
      </c>
      <c r="K13" s="226">
        <f t="shared" si="4"/>
        <v>0</v>
      </c>
      <c r="L13" s="227">
        <v>15</v>
      </c>
      <c r="M13" s="228"/>
      <c r="N13" s="229" t="s">
        <v>37</v>
      </c>
      <c r="O13" s="230">
        <f t="shared" si="1"/>
        <v>240</v>
      </c>
      <c r="P13" s="231">
        <f t="shared" si="2"/>
        <v>374</v>
      </c>
      <c r="Q13" s="224">
        <f t="shared" si="3"/>
        <v>60</v>
      </c>
      <c r="R13" s="225">
        <f t="shared" si="3"/>
        <v>60</v>
      </c>
      <c r="S13" s="225">
        <f t="shared" si="3"/>
        <v>120</v>
      </c>
      <c r="T13" s="225">
        <f t="shared" si="3"/>
        <v>0</v>
      </c>
      <c r="U13" s="225">
        <f t="shared" si="3"/>
        <v>134</v>
      </c>
      <c r="V13" s="232">
        <f t="shared" si="3"/>
        <v>0</v>
      </c>
      <c r="W13" s="219">
        <v>30</v>
      </c>
      <c r="X13" s="220">
        <v>30</v>
      </c>
      <c r="Y13" s="220">
        <v>60</v>
      </c>
      <c r="Z13" s="220"/>
      <c r="AA13" s="220">
        <v>67</v>
      </c>
      <c r="AB13" s="223"/>
      <c r="AC13" s="219">
        <v>30</v>
      </c>
      <c r="AD13" s="220">
        <v>30</v>
      </c>
      <c r="AE13" s="221">
        <v>60</v>
      </c>
      <c r="AF13" s="221"/>
      <c r="AG13" s="220">
        <v>67</v>
      </c>
      <c r="AH13" s="221"/>
      <c r="AI13" s="81" t="s">
        <v>31</v>
      </c>
    </row>
    <row r="14" spans="1:35" s="1" customFormat="1" ht="30.75">
      <c r="A14" s="80">
        <v>6</v>
      </c>
      <c r="B14" s="93" t="s">
        <v>178</v>
      </c>
      <c r="C14" s="234">
        <v>1</v>
      </c>
      <c r="D14" s="236"/>
      <c r="E14" s="237"/>
      <c r="F14" s="238"/>
      <c r="G14" s="394"/>
      <c r="H14" s="237"/>
      <c r="I14" s="240">
        <f>C14+F14</f>
        <v>1</v>
      </c>
      <c r="J14" s="241">
        <f t="shared" si="4"/>
        <v>0</v>
      </c>
      <c r="K14" s="242">
        <f t="shared" si="4"/>
        <v>0</v>
      </c>
      <c r="L14" s="243">
        <f>SUM(I14:K14)</f>
        <v>1</v>
      </c>
      <c r="M14" s="244" t="s">
        <v>40</v>
      </c>
      <c r="N14" s="245"/>
      <c r="O14" s="398">
        <f t="shared" si="1"/>
        <v>13</v>
      </c>
      <c r="P14" s="319">
        <f t="shared" si="2"/>
        <v>25</v>
      </c>
      <c r="Q14" s="240">
        <f t="shared" si="3"/>
        <v>13</v>
      </c>
      <c r="R14" s="241">
        <f t="shared" si="3"/>
        <v>0</v>
      </c>
      <c r="S14" s="241">
        <f t="shared" si="3"/>
        <v>0</v>
      </c>
      <c r="T14" s="241">
        <f t="shared" si="3"/>
        <v>0</v>
      </c>
      <c r="U14" s="241">
        <f t="shared" si="3"/>
        <v>12</v>
      </c>
      <c r="V14" s="247">
        <f t="shared" si="3"/>
        <v>0</v>
      </c>
      <c r="W14" s="238">
        <v>13</v>
      </c>
      <c r="X14" s="236"/>
      <c r="Y14" s="236"/>
      <c r="Z14" s="236"/>
      <c r="AA14" s="236">
        <v>12</v>
      </c>
      <c r="AB14" s="239"/>
      <c r="AC14" s="238"/>
      <c r="AD14" s="234"/>
      <c r="AE14" s="234"/>
      <c r="AF14" s="234"/>
      <c r="AG14" s="236"/>
      <c r="AH14" s="237"/>
      <c r="AI14" s="91" t="s">
        <v>35</v>
      </c>
    </row>
    <row r="15" spans="1:35" s="1" customFormat="1" ht="30.75">
      <c r="A15" s="80">
        <v>7</v>
      </c>
      <c r="B15" s="381" t="s">
        <v>182</v>
      </c>
      <c r="C15" s="233"/>
      <c r="D15" s="220"/>
      <c r="E15" s="221"/>
      <c r="F15" s="219">
        <v>1.5</v>
      </c>
      <c r="G15" s="220"/>
      <c r="H15" s="221"/>
      <c r="I15" s="224">
        <f>C15+F15</f>
        <v>1.5</v>
      </c>
      <c r="J15" s="225">
        <f t="shared" si="4"/>
        <v>0</v>
      </c>
      <c r="K15" s="226">
        <f t="shared" si="4"/>
        <v>0</v>
      </c>
      <c r="L15" s="227">
        <f>SUM(I15:K15)</f>
        <v>1.5</v>
      </c>
      <c r="M15" s="228"/>
      <c r="N15" s="229" t="s">
        <v>40</v>
      </c>
      <c r="O15" s="230">
        <f t="shared" si="1"/>
        <v>15</v>
      </c>
      <c r="P15" s="231">
        <f t="shared" si="2"/>
        <v>40</v>
      </c>
      <c r="Q15" s="224">
        <f aca="true" t="shared" si="5" ref="Q15:R17">W15+AC15</f>
        <v>0</v>
      </c>
      <c r="R15" s="225">
        <f t="shared" si="5"/>
        <v>0</v>
      </c>
      <c r="S15" s="225">
        <v>15</v>
      </c>
      <c r="T15" s="225">
        <f aca="true" t="shared" si="6" ref="T15:V17">Z15+AF15</f>
        <v>0</v>
      </c>
      <c r="U15" s="225">
        <f t="shared" si="6"/>
        <v>25</v>
      </c>
      <c r="V15" s="232">
        <f t="shared" si="6"/>
        <v>0</v>
      </c>
      <c r="W15" s="219"/>
      <c r="X15" s="233"/>
      <c r="Y15" s="233"/>
      <c r="Z15" s="233"/>
      <c r="AA15" s="220"/>
      <c r="AB15" s="223"/>
      <c r="AC15" s="219"/>
      <c r="AD15" s="233"/>
      <c r="AE15" s="234">
        <v>15</v>
      </c>
      <c r="AF15" s="233"/>
      <c r="AG15" s="220">
        <v>25</v>
      </c>
      <c r="AH15" s="221"/>
      <c r="AI15" s="81" t="s">
        <v>189</v>
      </c>
    </row>
    <row r="16" spans="1:35" s="1" customFormat="1" ht="15">
      <c r="A16" s="80">
        <v>8</v>
      </c>
      <c r="B16" s="81" t="s">
        <v>181</v>
      </c>
      <c r="C16" s="219">
        <v>1.5</v>
      </c>
      <c r="D16" s="220"/>
      <c r="E16" s="221"/>
      <c r="F16" s="219">
        <v>2</v>
      </c>
      <c r="G16" s="222"/>
      <c r="H16" s="223"/>
      <c r="I16" s="224">
        <f>C16+F16</f>
        <v>3.5</v>
      </c>
      <c r="J16" s="225">
        <f t="shared" si="4"/>
        <v>0</v>
      </c>
      <c r="K16" s="226">
        <f t="shared" si="4"/>
        <v>0</v>
      </c>
      <c r="L16" s="227">
        <f>SUM(I16:K16)</f>
        <v>3.5</v>
      </c>
      <c r="M16" s="235"/>
      <c r="N16" s="229" t="s">
        <v>40</v>
      </c>
      <c r="O16" s="230">
        <f t="shared" si="1"/>
        <v>60</v>
      </c>
      <c r="P16" s="231">
        <f t="shared" si="2"/>
        <v>88</v>
      </c>
      <c r="Q16" s="224">
        <f t="shared" si="5"/>
        <v>0</v>
      </c>
      <c r="R16" s="225">
        <f t="shared" si="5"/>
        <v>0</v>
      </c>
      <c r="S16" s="225">
        <f>Y16+AE16</f>
        <v>60</v>
      </c>
      <c r="T16" s="225">
        <f t="shared" si="6"/>
        <v>0</v>
      </c>
      <c r="U16" s="225">
        <f t="shared" si="6"/>
        <v>28</v>
      </c>
      <c r="V16" s="232">
        <f t="shared" si="6"/>
        <v>0</v>
      </c>
      <c r="W16" s="219"/>
      <c r="X16" s="220"/>
      <c r="Y16" s="220">
        <v>30</v>
      </c>
      <c r="Z16" s="220"/>
      <c r="AA16" s="220">
        <v>8</v>
      </c>
      <c r="AB16" s="223"/>
      <c r="AC16" s="219"/>
      <c r="AD16" s="233"/>
      <c r="AE16" s="233">
        <v>30</v>
      </c>
      <c r="AF16" s="233"/>
      <c r="AG16" s="220">
        <v>20</v>
      </c>
      <c r="AH16" s="221"/>
      <c r="AI16" s="81" t="s">
        <v>54</v>
      </c>
    </row>
    <row r="17" spans="1:35" s="1" customFormat="1" ht="15">
      <c r="A17" s="80">
        <v>9</v>
      </c>
      <c r="B17" s="81" t="s">
        <v>55</v>
      </c>
      <c r="C17" s="233">
        <v>0</v>
      </c>
      <c r="D17" s="220"/>
      <c r="E17" s="221"/>
      <c r="F17" s="219">
        <v>0</v>
      </c>
      <c r="G17" s="221"/>
      <c r="H17" s="223"/>
      <c r="I17" s="224">
        <f>C17+F17</f>
        <v>0</v>
      </c>
      <c r="J17" s="225">
        <f t="shared" si="4"/>
        <v>0</v>
      </c>
      <c r="K17" s="226">
        <f t="shared" si="4"/>
        <v>0</v>
      </c>
      <c r="L17" s="227">
        <f>SUM(I17:K17)</f>
        <v>0</v>
      </c>
      <c r="M17" s="228"/>
      <c r="N17" s="229" t="s">
        <v>40</v>
      </c>
      <c r="O17" s="230">
        <v>60</v>
      </c>
      <c r="P17" s="231">
        <v>60</v>
      </c>
      <c r="Q17" s="224">
        <f t="shared" si="5"/>
        <v>0</v>
      </c>
      <c r="R17" s="225">
        <f t="shared" si="5"/>
        <v>0</v>
      </c>
      <c r="S17" s="225">
        <v>60</v>
      </c>
      <c r="T17" s="225">
        <f t="shared" si="6"/>
        <v>0</v>
      </c>
      <c r="U17" s="225">
        <f t="shared" si="6"/>
        <v>0</v>
      </c>
      <c r="V17" s="232">
        <f t="shared" si="6"/>
        <v>0</v>
      </c>
      <c r="W17" s="219"/>
      <c r="X17" s="220"/>
      <c r="Y17" s="220">
        <v>30</v>
      </c>
      <c r="Z17" s="220"/>
      <c r="AA17" s="220"/>
      <c r="AB17" s="223"/>
      <c r="AC17" s="219"/>
      <c r="AD17" s="233"/>
      <c r="AE17" s="233">
        <v>30</v>
      </c>
      <c r="AF17" s="233"/>
      <c r="AG17" s="220"/>
      <c r="AH17" s="221"/>
      <c r="AI17" s="91" t="s">
        <v>56</v>
      </c>
    </row>
    <row r="18" spans="1:35" s="1" customFormat="1" ht="30.75">
      <c r="A18" s="80">
        <v>10</v>
      </c>
      <c r="B18" s="93" t="s">
        <v>57</v>
      </c>
      <c r="C18" s="234"/>
      <c r="D18" s="236"/>
      <c r="E18" s="237"/>
      <c r="F18" s="238"/>
      <c r="G18" s="237"/>
      <c r="H18" s="239"/>
      <c r="I18" s="240"/>
      <c r="J18" s="241"/>
      <c r="K18" s="242"/>
      <c r="L18" s="243"/>
      <c r="M18" s="244" t="s">
        <v>40</v>
      </c>
      <c r="N18" s="245"/>
      <c r="O18" s="246">
        <v>4</v>
      </c>
      <c r="P18" s="231">
        <v>4</v>
      </c>
      <c r="Q18" s="240">
        <v>4</v>
      </c>
      <c r="R18" s="241">
        <v>0</v>
      </c>
      <c r="S18" s="241">
        <v>0</v>
      </c>
      <c r="T18" s="241">
        <v>0</v>
      </c>
      <c r="U18" s="241">
        <v>0</v>
      </c>
      <c r="V18" s="247">
        <v>0</v>
      </c>
      <c r="W18" s="238">
        <v>4</v>
      </c>
      <c r="X18" s="236"/>
      <c r="Y18" s="236"/>
      <c r="Z18" s="236"/>
      <c r="AA18" s="236"/>
      <c r="AB18" s="239"/>
      <c r="AC18" s="238"/>
      <c r="AD18" s="234"/>
      <c r="AE18" s="234"/>
      <c r="AF18" s="234"/>
      <c r="AG18" s="236"/>
      <c r="AH18" s="237"/>
      <c r="AI18" s="91" t="s">
        <v>35</v>
      </c>
    </row>
    <row r="19" spans="1:35" s="1" customFormat="1" ht="30.75">
      <c r="A19" s="80">
        <v>11</v>
      </c>
      <c r="B19" s="81" t="s">
        <v>58</v>
      </c>
      <c r="C19" s="233"/>
      <c r="D19" s="220"/>
      <c r="E19" s="221"/>
      <c r="F19" s="219"/>
      <c r="G19" s="220"/>
      <c r="H19" s="223">
        <v>1</v>
      </c>
      <c r="I19" s="224">
        <f aca="true" t="shared" si="7" ref="I19:K21">C19+F19</f>
        <v>0</v>
      </c>
      <c r="J19" s="225">
        <f t="shared" si="7"/>
        <v>0</v>
      </c>
      <c r="K19" s="226">
        <f t="shared" si="7"/>
        <v>1</v>
      </c>
      <c r="L19" s="227">
        <f>SUM(I19:K19)</f>
        <v>1</v>
      </c>
      <c r="M19" s="228"/>
      <c r="N19" s="248" t="s">
        <v>59</v>
      </c>
      <c r="O19" s="230">
        <f>SUM(Q19:T19)</f>
        <v>0</v>
      </c>
      <c r="P19" s="231">
        <v>25</v>
      </c>
      <c r="Q19" s="224">
        <f aca="true" t="shared" si="8" ref="Q19:U21">W19+AC19</f>
        <v>0</v>
      </c>
      <c r="R19" s="225">
        <f t="shared" si="8"/>
        <v>0</v>
      </c>
      <c r="S19" s="225">
        <f t="shared" si="8"/>
        <v>0</v>
      </c>
      <c r="T19" s="225">
        <f t="shared" si="8"/>
        <v>0</v>
      </c>
      <c r="U19" s="225">
        <f t="shared" si="8"/>
        <v>0</v>
      </c>
      <c r="V19" s="232">
        <v>25</v>
      </c>
      <c r="W19" s="219"/>
      <c r="X19" s="220"/>
      <c r="Y19" s="220"/>
      <c r="Z19" s="220"/>
      <c r="AA19" s="220"/>
      <c r="AB19" s="223"/>
      <c r="AC19" s="219"/>
      <c r="AD19" s="233"/>
      <c r="AE19" s="233"/>
      <c r="AF19" s="233"/>
      <c r="AG19" s="220"/>
      <c r="AH19" s="223">
        <v>25</v>
      </c>
      <c r="AI19" s="81" t="s">
        <v>60</v>
      </c>
    </row>
    <row r="20" spans="1:35" s="1" customFormat="1" ht="30.75">
      <c r="A20" s="80">
        <v>12</v>
      </c>
      <c r="B20" s="91" t="s">
        <v>61</v>
      </c>
      <c r="C20" s="233"/>
      <c r="D20" s="220"/>
      <c r="E20" s="221"/>
      <c r="F20" s="219"/>
      <c r="G20" s="220"/>
      <c r="H20" s="223">
        <v>1</v>
      </c>
      <c r="I20" s="224">
        <f t="shared" si="7"/>
        <v>0</v>
      </c>
      <c r="J20" s="225">
        <f t="shared" si="7"/>
        <v>0</v>
      </c>
      <c r="K20" s="226">
        <f t="shared" si="7"/>
        <v>1</v>
      </c>
      <c r="L20" s="227">
        <f>SUM(I20:K20)</f>
        <v>1</v>
      </c>
      <c r="M20" s="228"/>
      <c r="N20" s="229" t="s">
        <v>40</v>
      </c>
      <c r="O20" s="230">
        <f>SUM(Q20:T20)</f>
        <v>0</v>
      </c>
      <c r="P20" s="231">
        <v>25</v>
      </c>
      <c r="Q20" s="224">
        <f t="shared" si="8"/>
        <v>0</v>
      </c>
      <c r="R20" s="225">
        <f t="shared" si="8"/>
        <v>0</v>
      </c>
      <c r="S20" s="225">
        <f t="shared" si="8"/>
        <v>0</v>
      </c>
      <c r="T20" s="225">
        <f t="shared" si="8"/>
        <v>0</v>
      </c>
      <c r="U20" s="225">
        <f t="shared" si="8"/>
        <v>0</v>
      </c>
      <c r="V20" s="232">
        <v>25</v>
      </c>
      <c r="W20" s="219"/>
      <c r="X20" s="220"/>
      <c r="Y20" s="220"/>
      <c r="Z20" s="220"/>
      <c r="AA20" s="220"/>
      <c r="AB20" s="223"/>
      <c r="AC20" s="219"/>
      <c r="AD20" s="233"/>
      <c r="AE20" s="233"/>
      <c r="AF20" s="233"/>
      <c r="AG20" s="220"/>
      <c r="AH20" s="223">
        <v>25</v>
      </c>
      <c r="AI20" s="81" t="s">
        <v>62</v>
      </c>
    </row>
    <row r="21" spans="1:35" s="1" customFormat="1" ht="33.75" customHeight="1">
      <c r="A21" s="80">
        <v>14</v>
      </c>
      <c r="B21" s="81" t="s">
        <v>63</v>
      </c>
      <c r="C21" s="219"/>
      <c r="D21" s="220"/>
      <c r="E21" s="221"/>
      <c r="F21" s="219"/>
      <c r="G21" s="222"/>
      <c r="H21" s="223">
        <v>1</v>
      </c>
      <c r="I21" s="224">
        <f t="shared" si="7"/>
        <v>0</v>
      </c>
      <c r="J21" s="225">
        <f t="shared" si="7"/>
        <v>0</v>
      </c>
      <c r="K21" s="226">
        <f t="shared" si="7"/>
        <v>1</v>
      </c>
      <c r="L21" s="227">
        <f>SUM(I21:K21)</f>
        <v>1</v>
      </c>
      <c r="M21" s="228"/>
      <c r="N21" s="248" t="s">
        <v>59</v>
      </c>
      <c r="O21" s="230">
        <f>SUM(Q21:T21)</f>
        <v>0</v>
      </c>
      <c r="P21" s="231">
        <v>25</v>
      </c>
      <c r="Q21" s="224">
        <f t="shared" si="8"/>
        <v>0</v>
      </c>
      <c r="R21" s="225">
        <f t="shared" si="8"/>
        <v>0</v>
      </c>
      <c r="S21" s="225">
        <f t="shared" si="8"/>
        <v>0</v>
      </c>
      <c r="T21" s="225">
        <f t="shared" si="8"/>
        <v>0</v>
      </c>
      <c r="U21" s="225">
        <f t="shared" si="8"/>
        <v>0</v>
      </c>
      <c r="V21" s="232">
        <v>25</v>
      </c>
      <c r="W21" s="219"/>
      <c r="X21" s="220"/>
      <c r="Y21" s="220"/>
      <c r="Z21" s="220"/>
      <c r="AA21" s="220"/>
      <c r="AB21" s="223"/>
      <c r="AC21" s="219"/>
      <c r="AD21" s="233"/>
      <c r="AE21" s="233"/>
      <c r="AF21" s="233"/>
      <c r="AG21" s="220"/>
      <c r="AH21" s="221">
        <v>25</v>
      </c>
      <c r="AI21" s="81" t="s">
        <v>64</v>
      </c>
    </row>
    <row r="22" spans="2:34" s="1" customFormat="1" ht="26.25" customHeight="1">
      <c r="B22" s="147" t="s">
        <v>112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</row>
    <row r="23" spans="1:35" s="1" customFormat="1" ht="27" customHeight="1">
      <c r="A23" s="80">
        <v>15</v>
      </c>
      <c r="B23" s="81" t="s">
        <v>113</v>
      </c>
      <c r="C23" s="233"/>
      <c r="D23" s="220"/>
      <c r="E23" s="221"/>
      <c r="F23" s="219">
        <v>1.5</v>
      </c>
      <c r="G23" s="222"/>
      <c r="H23" s="221"/>
      <c r="I23" s="224">
        <f aca="true" t="shared" si="9" ref="I23:K32">C23+F23</f>
        <v>1.5</v>
      </c>
      <c r="J23" s="225">
        <f t="shared" si="9"/>
        <v>0</v>
      </c>
      <c r="K23" s="226">
        <f t="shared" si="9"/>
        <v>0</v>
      </c>
      <c r="L23" s="227">
        <f aca="true" t="shared" si="10" ref="L23:L32">SUM(I23:K23)</f>
        <v>1.5</v>
      </c>
      <c r="M23" s="228"/>
      <c r="N23" s="229" t="s">
        <v>40</v>
      </c>
      <c r="O23" s="230">
        <f aca="true" t="shared" si="11" ref="O23:O32">SUM(Q23:T23)</f>
        <v>15</v>
      </c>
      <c r="P23" s="231">
        <f aca="true" t="shared" si="12" ref="P23:P32">SUM(Q23:V23)</f>
        <v>38</v>
      </c>
      <c r="Q23" s="224">
        <f aca="true" t="shared" si="13" ref="Q23:V23">W23+AC23</f>
        <v>15</v>
      </c>
      <c r="R23" s="225">
        <f t="shared" si="13"/>
        <v>0</v>
      </c>
      <c r="S23" s="225">
        <f t="shared" si="13"/>
        <v>0</v>
      </c>
      <c r="T23" s="225">
        <f t="shared" si="13"/>
        <v>0</v>
      </c>
      <c r="U23" s="225">
        <f t="shared" si="13"/>
        <v>23</v>
      </c>
      <c r="V23" s="232">
        <f t="shared" si="13"/>
        <v>0</v>
      </c>
      <c r="W23" s="219"/>
      <c r="X23" s="220"/>
      <c r="Y23" s="220"/>
      <c r="Z23" s="220"/>
      <c r="AA23" s="220"/>
      <c r="AB23" s="223"/>
      <c r="AC23" s="219">
        <v>15</v>
      </c>
      <c r="AD23" s="233"/>
      <c r="AE23" s="220">
        <v>0</v>
      </c>
      <c r="AF23" s="220"/>
      <c r="AG23" s="220">
        <v>23</v>
      </c>
      <c r="AH23" s="221"/>
      <c r="AI23" s="81" t="s">
        <v>47</v>
      </c>
    </row>
    <row r="24" spans="1:35" s="1" customFormat="1" ht="30.75">
      <c r="A24" s="80">
        <v>16</v>
      </c>
      <c r="B24" s="81" t="s">
        <v>114</v>
      </c>
      <c r="C24" s="233"/>
      <c r="D24" s="220"/>
      <c r="E24" s="221"/>
      <c r="F24" s="219">
        <v>2</v>
      </c>
      <c r="G24" s="222"/>
      <c r="H24" s="221"/>
      <c r="I24" s="224">
        <f t="shared" si="9"/>
        <v>2</v>
      </c>
      <c r="J24" s="225">
        <f t="shared" si="9"/>
        <v>0</v>
      </c>
      <c r="K24" s="226">
        <f t="shared" si="9"/>
        <v>0</v>
      </c>
      <c r="L24" s="227">
        <f t="shared" si="10"/>
        <v>2</v>
      </c>
      <c r="M24" s="228"/>
      <c r="N24" s="229" t="s">
        <v>40</v>
      </c>
      <c r="O24" s="230">
        <f t="shared" si="11"/>
        <v>20</v>
      </c>
      <c r="P24" s="231">
        <f t="shared" si="12"/>
        <v>50</v>
      </c>
      <c r="Q24" s="224">
        <v>20</v>
      </c>
      <c r="R24" s="225">
        <v>0</v>
      </c>
      <c r="S24" s="225">
        <v>0</v>
      </c>
      <c r="T24" s="225">
        <f aca="true" t="shared" si="14" ref="T24:T30">Z24+AF24</f>
        <v>0</v>
      </c>
      <c r="U24" s="225">
        <v>30</v>
      </c>
      <c r="V24" s="232">
        <f aca="true" t="shared" si="15" ref="V24:V30">AB24+AH24</f>
        <v>0</v>
      </c>
      <c r="W24" s="219"/>
      <c r="X24" s="220"/>
      <c r="Y24" s="220"/>
      <c r="Z24" s="220"/>
      <c r="AA24" s="220"/>
      <c r="AB24" s="223"/>
      <c r="AC24" s="219">
        <v>20</v>
      </c>
      <c r="AD24" s="233"/>
      <c r="AE24" s="220">
        <v>0</v>
      </c>
      <c r="AF24" s="220"/>
      <c r="AG24" s="220">
        <v>30</v>
      </c>
      <c r="AH24" s="221"/>
      <c r="AI24" s="81" t="s">
        <v>32</v>
      </c>
    </row>
    <row r="25" spans="1:35" s="1" customFormat="1" ht="30.75">
      <c r="A25" s="80">
        <v>17</v>
      </c>
      <c r="B25" s="81" t="s">
        <v>115</v>
      </c>
      <c r="C25" s="233">
        <v>2</v>
      </c>
      <c r="D25" s="220"/>
      <c r="E25" s="221"/>
      <c r="F25" s="219"/>
      <c r="G25" s="222"/>
      <c r="H25" s="221"/>
      <c r="I25" s="224">
        <f t="shared" si="9"/>
        <v>2</v>
      </c>
      <c r="J25" s="225">
        <f t="shared" si="9"/>
        <v>0</v>
      </c>
      <c r="K25" s="226">
        <f t="shared" si="9"/>
        <v>0</v>
      </c>
      <c r="L25" s="227">
        <f t="shared" si="10"/>
        <v>2</v>
      </c>
      <c r="M25" s="228" t="s">
        <v>40</v>
      </c>
      <c r="N25" s="229"/>
      <c r="O25" s="230">
        <f t="shared" si="11"/>
        <v>20</v>
      </c>
      <c r="P25" s="231">
        <f t="shared" si="12"/>
        <v>50</v>
      </c>
      <c r="Q25" s="224">
        <f aca="true" t="shared" si="16" ref="Q25:S29">W25+AC25</f>
        <v>15</v>
      </c>
      <c r="R25" s="225">
        <f t="shared" si="16"/>
        <v>0</v>
      </c>
      <c r="S25" s="225">
        <f t="shared" si="16"/>
        <v>5</v>
      </c>
      <c r="T25" s="225">
        <f t="shared" si="14"/>
        <v>0</v>
      </c>
      <c r="U25" s="225">
        <f>AA25+AG25</f>
        <v>30</v>
      </c>
      <c r="V25" s="232">
        <f t="shared" si="15"/>
        <v>0</v>
      </c>
      <c r="W25" s="219">
        <v>15</v>
      </c>
      <c r="X25" s="220"/>
      <c r="Y25" s="220">
        <v>5</v>
      </c>
      <c r="Z25" s="220"/>
      <c r="AA25" s="220">
        <v>30</v>
      </c>
      <c r="AB25" s="223"/>
      <c r="AC25" s="219"/>
      <c r="AD25" s="233"/>
      <c r="AE25" s="220"/>
      <c r="AF25" s="220"/>
      <c r="AG25" s="220"/>
      <c r="AH25" s="221"/>
      <c r="AI25" s="81" t="s">
        <v>50</v>
      </c>
    </row>
    <row r="26" spans="1:35" s="1" customFormat="1" ht="30" customHeight="1">
      <c r="A26" s="80">
        <v>18</v>
      </c>
      <c r="B26" s="81" t="s">
        <v>116</v>
      </c>
      <c r="C26" s="233"/>
      <c r="D26" s="220"/>
      <c r="E26" s="221"/>
      <c r="F26" s="219">
        <v>2</v>
      </c>
      <c r="G26" s="222"/>
      <c r="H26" s="221"/>
      <c r="I26" s="224">
        <f t="shared" si="9"/>
        <v>2</v>
      </c>
      <c r="J26" s="225">
        <f t="shared" si="9"/>
        <v>0</v>
      </c>
      <c r="K26" s="226">
        <f t="shared" si="9"/>
        <v>0</v>
      </c>
      <c r="L26" s="227">
        <f t="shared" si="10"/>
        <v>2</v>
      </c>
      <c r="M26" s="228"/>
      <c r="N26" s="229" t="s">
        <v>40</v>
      </c>
      <c r="O26" s="230">
        <f t="shared" si="11"/>
        <v>15</v>
      </c>
      <c r="P26" s="231">
        <f t="shared" si="12"/>
        <v>50</v>
      </c>
      <c r="Q26" s="224">
        <f t="shared" si="16"/>
        <v>15</v>
      </c>
      <c r="R26" s="225">
        <f t="shared" si="16"/>
        <v>0</v>
      </c>
      <c r="S26" s="225">
        <f t="shared" si="16"/>
        <v>0</v>
      </c>
      <c r="T26" s="225">
        <f t="shared" si="14"/>
        <v>0</v>
      </c>
      <c r="U26" s="225">
        <f>AA26+AG26</f>
        <v>35</v>
      </c>
      <c r="V26" s="232">
        <f t="shared" si="15"/>
        <v>0</v>
      </c>
      <c r="W26" s="219"/>
      <c r="X26" s="220"/>
      <c r="Y26" s="220"/>
      <c r="Z26" s="220"/>
      <c r="AA26" s="220"/>
      <c r="AB26" s="223"/>
      <c r="AC26" s="219">
        <v>15</v>
      </c>
      <c r="AD26" s="233"/>
      <c r="AE26" s="220">
        <v>0</v>
      </c>
      <c r="AF26" s="220"/>
      <c r="AG26" s="220">
        <v>35</v>
      </c>
      <c r="AH26" s="221"/>
      <c r="AI26" s="81" t="s">
        <v>110</v>
      </c>
    </row>
    <row r="27" spans="1:35" s="1" customFormat="1" ht="26.25" customHeight="1">
      <c r="A27" s="80">
        <v>19</v>
      </c>
      <c r="B27" s="81" t="s">
        <v>117</v>
      </c>
      <c r="C27" s="233">
        <v>2</v>
      </c>
      <c r="D27" s="220"/>
      <c r="E27" s="221"/>
      <c r="F27" s="219"/>
      <c r="G27" s="222"/>
      <c r="H27" s="221"/>
      <c r="I27" s="224">
        <f t="shared" si="9"/>
        <v>2</v>
      </c>
      <c r="J27" s="225">
        <f t="shared" si="9"/>
        <v>0</v>
      </c>
      <c r="K27" s="226">
        <f t="shared" si="9"/>
        <v>0</v>
      </c>
      <c r="L27" s="227">
        <f t="shared" si="10"/>
        <v>2</v>
      </c>
      <c r="M27" s="228" t="s">
        <v>40</v>
      </c>
      <c r="N27" s="229"/>
      <c r="O27" s="230">
        <f t="shared" si="11"/>
        <v>20</v>
      </c>
      <c r="P27" s="231">
        <f t="shared" si="12"/>
        <v>50</v>
      </c>
      <c r="Q27" s="224">
        <f t="shared" si="16"/>
        <v>20</v>
      </c>
      <c r="R27" s="225">
        <f t="shared" si="16"/>
        <v>0</v>
      </c>
      <c r="S27" s="225">
        <f t="shared" si="16"/>
        <v>0</v>
      </c>
      <c r="T27" s="225">
        <f t="shared" si="14"/>
        <v>0</v>
      </c>
      <c r="U27" s="225">
        <f>AA27+AG27</f>
        <v>30</v>
      </c>
      <c r="V27" s="232">
        <f t="shared" si="15"/>
        <v>0</v>
      </c>
      <c r="W27" s="219">
        <v>20</v>
      </c>
      <c r="X27" s="220"/>
      <c r="Y27" s="220">
        <v>0</v>
      </c>
      <c r="Z27" s="220"/>
      <c r="AA27" s="220">
        <v>30</v>
      </c>
      <c r="AB27" s="223"/>
      <c r="AC27" s="219"/>
      <c r="AD27" s="233"/>
      <c r="AE27" s="220"/>
      <c r="AF27" s="220"/>
      <c r="AG27" s="220"/>
      <c r="AH27" s="221"/>
      <c r="AI27" s="81" t="s">
        <v>110</v>
      </c>
    </row>
    <row r="28" spans="1:35" ht="36" customHeight="1">
      <c r="A28" s="517">
        <v>20</v>
      </c>
      <c r="B28" s="491" t="s">
        <v>118</v>
      </c>
      <c r="C28" s="469">
        <v>2</v>
      </c>
      <c r="D28" s="470"/>
      <c r="E28" s="471"/>
      <c r="F28" s="472"/>
      <c r="G28" s="470"/>
      <c r="H28" s="471"/>
      <c r="I28" s="472">
        <f aca="true" t="shared" si="17" ref="I28:K30">C28+F28</f>
        <v>2</v>
      </c>
      <c r="J28" s="470">
        <f t="shared" si="17"/>
        <v>0</v>
      </c>
      <c r="K28" s="460">
        <f t="shared" si="17"/>
        <v>0</v>
      </c>
      <c r="L28" s="518">
        <f t="shared" si="10"/>
        <v>2</v>
      </c>
      <c r="M28" s="475" t="s">
        <v>40</v>
      </c>
      <c r="N28" s="478"/>
      <c r="O28" s="474">
        <f>SUM(Q28:T28)</f>
        <v>15</v>
      </c>
      <c r="P28" s="474">
        <f t="shared" si="12"/>
        <v>50</v>
      </c>
      <c r="Q28" s="472">
        <f t="shared" si="16"/>
        <v>15</v>
      </c>
      <c r="R28" s="470">
        <f t="shared" si="16"/>
        <v>0</v>
      </c>
      <c r="S28" s="470">
        <f t="shared" si="16"/>
        <v>0</v>
      </c>
      <c r="T28" s="470">
        <f t="shared" si="14"/>
        <v>0</v>
      </c>
      <c r="U28" s="470">
        <f>AA28+AG28</f>
        <v>35</v>
      </c>
      <c r="V28" s="477">
        <f t="shared" si="15"/>
        <v>0</v>
      </c>
      <c r="W28" s="472">
        <v>15</v>
      </c>
      <c r="X28" s="469"/>
      <c r="Y28" s="469"/>
      <c r="Z28" s="469"/>
      <c r="AA28" s="470">
        <v>35</v>
      </c>
      <c r="AB28" s="477"/>
      <c r="AC28" s="472"/>
      <c r="AD28" s="469"/>
      <c r="AE28" s="469"/>
      <c r="AF28" s="469"/>
      <c r="AG28" s="470"/>
      <c r="AH28" s="471"/>
      <c r="AI28" s="81" t="s">
        <v>180</v>
      </c>
    </row>
    <row r="29" spans="1:35" ht="46.5">
      <c r="A29" s="519">
        <v>21</v>
      </c>
      <c r="B29" s="491" t="s">
        <v>214</v>
      </c>
      <c r="C29" s="472">
        <v>1</v>
      </c>
      <c r="D29" s="470"/>
      <c r="E29" s="471"/>
      <c r="F29" s="472"/>
      <c r="G29" s="473"/>
      <c r="H29" s="477"/>
      <c r="I29" s="472">
        <f t="shared" si="17"/>
        <v>1</v>
      </c>
      <c r="J29" s="470">
        <f t="shared" si="17"/>
        <v>0</v>
      </c>
      <c r="K29" s="460">
        <f t="shared" si="17"/>
        <v>0</v>
      </c>
      <c r="L29" s="518">
        <f t="shared" si="10"/>
        <v>1</v>
      </c>
      <c r="M29" s="469" t="s">
        <v>40</v>
      </c>
      <c r="N29" s="471"/>
      <c r="O29" s="518">
        <f>SUM(Q29:T29)</f>
        <v>13</v>
      </c>
      <c r="P29" s="518">
        <f t="shared" si="12"/>
        <v>25</v>
      </c>
      <c r="Q29" s="472">
        <f t="shared" si="16"/>
        <v>13</v>
      </c>
      <c r="R29" s="470">
        <f t="shared" si="16"/>
        <v>0</v>
      </c>
      <c r="S29" s="470">
        <f t="shared" si="16"/>
        <v>0</v>
      </c>
      <c r="T29" s="470">
        <f t="shared" si="14"/>
        <v>0</v>
      </c>
      <c r="U29" s="470">
        <f>AA29+AG29</f>
        <v>12</v>
      </c>
      <c r="V29" s="477">
        <f t="shared" si="15"/>
        <v>0</v>
      </c>
      <c r="W29" s="472">
        <v>13</v>
      </c>
      <c r="X29" s="470"/>
      <c r="Y29" s="470"/>
      <c r="Z29" s="470"/>
      <c r="AA29" s="470">
        <v>12</v>
      </c>
      <c r="AB29" s="477"/>
      <c r="AC29" s="472"/>
      <c r="AD29" s="470"/>
      <c r="AE29" s="471"/>
      <c r="AF29" s="471"/>
      <c r="AG29" s="470"/>
      <c r="AH29" s="471"/>
      <c r="AI29" s="81" t="s">
        <v>180</v>
      </c>
    </row>
    <row r="30" spans="1:35" ht="61.5">
      <c r="A30" s="92">
        <v>22</v>
      </c>
      <c r="B30" s="81" t="s">
        <v>215</v>
      </c>
      <c r="C30" s="219">
        <v>2</v>
      </c>
      <c r="D30" s="220"/>
      <c r="E30" s="221"/>
      <c r="F30" s="219"/>
      <c r="G30" s="222"/>
      <c r="H30" s="223"/>
      <c r="I30" s="224">
        <f t="shared" si="17"/>
        <v>2</v>
      </c>
      <c r="J30" s="225">
        <f t="shared" si="17"/>
        <v>0</v>
      </c>
      <c r="K30" s="226">
        <f t="shared" si="17"/>
        <v>0</v>
      </c>
      <c r="L30" s="227">
        <f t="shared" si="10"/>
        <v>2</v>
      </c>
      <c r="M30" s="228" t="s">
        <v>40</v>
      </c>
      <c r="N30" s="229"/>
      <c r="O30" s="230">
        <v>20</v>
      </c>
      <c r="P30" s="231">
        <f t="shared" si="12"/>
        <v>50</v>
      </c>
      <c r="Q30" s="224">
        <v>15</v>
      </c>
      <c r="R30" s="225">
        <f>X30+AD30</f>
        <v>0</v>
      </c>
      <c r="S30" s="225">
        <v>5</v>
      </c>
      <c r="T30" s="225">
        <f t="shared" si="14"/>
        <v>0</v>
      </c>
      <c r="U30" s="225">
        <v>30</v>
      </c>
      <c r="V30" s="232">
        <f t="shared" si="15"/>
        <v>0</v>
      </c>
      <c r="W30" s="219">
        <v>15</v>
      </c>
      <c r="X30" s="220"/>
      <c r="Y30" s="220">
        <v>5</v>
      </c>
      <c r="Z30" s="220"/>
      <c r="AA30" s="220">
        <v>30</v>
      </c>
      <c r="AB30" s="223"/>
      <c r="AC30" s="219"/>
      <c r="AD30" s="221"/>
      <c r="AE30" s="221"/>
      <c r="AF30" s="221"/>
      <c r="AG30" s="220"/>
      <c r="AH30" s="221"/>
      <c r="AI30" s="86" t="s">
        <v>41</v>
      </c>
    </row>
    <row r="31" spans="1:35" ht="15">
      <c r="A31" s="92"/>
      <c r="B31" s="107"/>
      <c r="C31" s="250"/>
      <c r="D31" s="251"/>
      <c r="E31" s="252"/>
      <c r="F31" s="250"/>
      <c r="G31" s="253"/>
      <c r="H31" s="254"/>
      <c r="I31" s="255">
        <f t="shared" si="9"/>
        <v>0</v>
      </c>
      <c r="J31" s="256">
        <f t="shared" si="9"/>
        <v>0</v>
      </c>
      <c r="K31" s="257">
        <f t="shared" si="9"/>
        <v>0</v>
      </c>
      <c r="L31" s="258">
        <f t="shared" si="10"/>
        <v>0</v>
      </c>
      <c r="M31" s="259"/>
      <c r="N31" s="260"/>
      <c r="O31" s="261">
        <f t="shared" si="11"/>
        <v>0</v>
      </c>
      <c r="P31" s="262">
        <f t="shared" si="12"/>
        <v>0</v>
      </c>
      <c r="Q31" s="263">
        <f aca="true" t="shared" si="18" ref="Q31:V32">W31+AC31</f>
        <v>0</v>
      </c>
      <c r="R31" s="264">
        <f t="shared" si="18"/>
        <v>0</v>
      </c>
      <c r="S31" s="264">
        <f t="shared" si="18"/>
        <v>0</v>
      </c>
      <c r="T31" s="264">
        <f t="shared" si="18"/>
        <v>0</v>
      </c>
      <c r="U31" s="264">
        <f t="shared" si="18"/>
        <v>0</v>
      </c>
      <c r="V31" s="265">
        <f t="shared" si="18"/>
        <v>0</v>
      </c>
      <c r="W31" s="250"/>
      <c r="X31" s="251"/>
      <c r="Y31" s="251"/>
      <c r="Z31" s="251"/>
      <c r="AA31" s="251"/>
      <c r="AB31" s="254"/>
      <c r="AC31" s="250"/>
      <c r="AD31" s="266"/>
      <c r="AE31" s="266"/>
      <c r="AF31" s="266"/>
      <c r="AG31" s="251"/>
      <c r="AH31" s="252"/>
      <c r="AI31" s="117"/>
    </row>
    <row r="32" spans="1:35" ht="15.75" thickBot="1">
      <c r="A32" s="118"/>
      <c r="B32" s="119"/>
      <c r="C32" s="267"/>
      <c r="D32" s="268"/>
      <c r="E32" s="269"/>
      <c r="F32" s="267"/>
      <c r="G32" s="270"/>
      <c r="H32" s="271"/>
      <c r="I32" s="272">
        <f t="shared" si="9"/>
        <v>0</v>
      </c>
      <c r="J32" s="273">
        <f t="shared" si="9"/>
        <v>0</v>
      </c>
      <c r="K32" s="257">
        <f t="shared" si="9"/>
        <v>0</v>
      </c>
      <c r="L32" s="258">
        <f t="shared" si="10"/>
        <v>0</v>
      </c>
      <c r="M32" s="274"/>
      <c r="N32" s="275"/>
      <c r="O32" s="276">
        <f t="shared" si="11"/>
        <v>0</v>
      </c>
      <c r="P32" s="277">
        <f t="shared" si="12"/>
        <v>0</v>
      </c>
      <c r="Q32" s="272">
        <f t="shared" si="18"/>
        <v>0</v>
      </c>
      <c r="R32" s="273">
        <f t="shared" si="18"/>
        <v>0</v>
      </c>
      <c r="S32" s="273">
        <f t="shared" si="18"/>
        <v>0</v>
      </c>
      <c r="T32" s="273">
        <f t="shared" si="18"/>
        <v>0</v>
      </c>
      <c r="U32" s="273">
        <f t="shared" si="18"/>
        <v>0</v>
      </c>
      <c r="V32" s="278">
        <f t="shared" si="18"/>
        <v>0</v>
      </c>
      <c r="W32" s="267"/>
      <c r="X32" s="268"/>
      <c r="Y32" s="268"/>
      <c r="Z32" s="268"/>
      <c r="AA32" s="268"/>
      <c r="AB32" s="271"/>
      <c r="AC32" s="267"/>
      <c r="AD32" s="279"/>
      <c r="AE32" s="279"/>
      <c r="AF32" s="279"/>
      <c r="AG32" s="268"/>
      <c r="AH32" s="269"/>
      <c r="AI32" s="120"/>
    </row>
    <row r="33" spans="1:35" ht="15" thickBot="1">
      <c r="A33" s="552" t="s">
        <v>6</v>
      </c>
      <c r="B33" s="553"/>
      <c r="C33" s="280">
        <f aca="true" t="shared" si="19" ref="C33:L33">SUM(C9:C32)</f>
        <v>31.5</v>
      </c>
      <c r="D33" s="281">
        <f t="shared" si="19"/>
        <v>0</v>
      </c>
      <c r="E33" s="282">
        <f t="shared" si="19"/>
        <v>0</v>
      </c>
      <c r="F33" s="280">
        <f t="shared" si="19"/>
        <v>25.5</v>
      </c>
      <c r="G33" s="281">
        <f t="shared" si="19"/>
        <v>0</v>
      </c>
      <c r="H33" s="282">
        <f t="shared" si="19"/>
        <v>3</v>
      </c>
      <c r="I33" s="283">
        <f t="shared" si="19"/>
        <v>57</v>
      </c>
      <c r="J33" s="284">
        <f t="shared" si="19"/>
        <v>0</v>
      </c>
      <c r="K33" s="285">
        <f t="shared" si="19"/>
        <v>3</v>
      </c>
      <c r="L33" s="286">
        <f t="shared" si="19"/>
        <v>60</v>
      </c>
      <c r="M33" s="287">
        <f>COUNTIF(M9:M32,"EGZ")</f>
        <v>2</v>
      </c>
      <c r="N33" s="280">
        <f>COUNTIF(N9:N32,"EGZ")</f>
        <v>3</v>
      </c>
      <c r="O33" s="288">
        <f>SUM(O9:O32)</f>
        <v>835</v>
      </c>
      <c r="P33" s="286">
        <f>SUM(P9:P32)</f>
        <v>1564</v>
      </c>
      <c r="Q33" s="286">
        <f aca="true" t="shared" si="20" ref="Q33:V33">SUM(Q9:Q30)</f>
        <v>320</v>
      </c>
      <c r="R33" s="286">
        <f t="shared" si="20"/>
        <v>60</v>
      </c>
      <c r="S33" s="286">
        <f t="shared" si="20"/>
        <v>455</v>
      </c>
      <c r="T33" s="286">
        <f t="shared" si="20"/>
        <v>0</v>
      </c>
      <c r="U33" s="286">
        <f t="shared" si="20"/>
        <v>654</v>
      </c>
      <c r="V33" s="286">
        <f t="shared" si="20"/>
        <v>75</v>
      </c>
      <c r="W33" s="286">
        <f aca="true" t="shared" si="21" ref="W33:AH33">SUM(W9:W32)</f>
        <v>205</v>
      </c>
      <c r="X33" s="286">
        <f t="shared" si="21"/>
        <v>30</v>
      </c>
      <c r="Y33" s="286">
        <f t="shared" si="21"/>
        <v>230</v>
      </c>
      <c r="Z33" s="286">
        <f t="shared" si="21"/>
        <v>0</v>
      </c>
      <c r="AA33" s="286">
        <f t="shared" si="21"/>
        <v>357</v>
      </c>
      <c r="AB33" s="286">
        <f t="shared" si="21"/>
        <v>0</v>
      </c>
      <c r="AC33" s="286">
        <f t="shared" si="21"/>
        <v>115</v>
      </c>
      <c r="AD33" s="286">
        <f t="shared" si="21"/>
        <v>30</v>
      </c>
      <c r="AE33" s="286">
        <f t="shared" si="21"/>
        <v>225</v>
      </c>
      <c r="AF33" s="286">
        <f t="shared" si="21"/>
        <v>0</v>
      </c>
      <c r="AG33" s="286">
        <f t="shared" si="21"/>
        <v>297</v>
      </c>
      <c r="AH33" s="286">
        <f t="shared" si="21"/>
        <v>75</v>
      </c>
      <c r="AI33" s="126"/>
    </row>
    <row r="34" spans="1:35" ht="15.75" thickBot="1">
      <c r="A34" s="127"/>
      <c r="B34" s="124" t="s">
        <v>21</v>
      </c>
      <c r="C34" s="537">
        <f>SUM(C33:E33)</f>
        <v>31.5</v>
      </c>
      <c r="D34" s="544"/>
      <c r="E34" s="545"/>
      <c r="F34" s="537">
        <f>SUM(F33:H33)</f>
        <v>28.5</v>
      </c>
      <c r="G34" s="544"/>
      <c r="H34" s="544"/>
      <c r="I34" s="289"/>
      <c r="J34" s="534" t="s">
        <v>27</v>
      </c>
      <c r="K34" s="546"/>
      <c r="L34" s="547"/>
      <c r="M34" s="544" t="s">
        <v>28</v>
      </c>
      <c r="N34" s="538"/>
      <c r="O34" s="290"/>
      <c r="P34" s="290"/>
      <c r="Q34" s="534">
        <f>SUM(Q33:T33)</f>
        <v>835</v>
      </c>
      <c r="R34" s="535"/>
      <c r="S34" s="535"/>
      <c r="T34" s="536"/>
      <c r="U34" s="537">
        <f>SUM(U33:V33)</f>
        <v>729</v>
      </c>
      <c r="V34" s="538"/>
      <c r="W34" s="534">
        <f>SUM(W33:Z33)</f>
        <v>465</v>
      </c>
      <c r="X34" s="535"/>
      <c r="Y34" s="535"/>
      <c r="Z34" s="536"/>
      <c r="AA34" s="537">
        <f>SUM(AA33:AB33)</f>
        <v>357</v>
      </c>
      <c r="AB34" s="538"/>
      <c r="AC34" s="534">
        <f>SUM(AC33:AF33)</f>
        <v>370</v>
      </c>
      <c r="AD34" s="535"/>
      <c r="AE34" s="535"/>
      <c r="AF34" s="536"/>
      <c r="AG34" s="537">
        <f>SUM(AG33:AH33)</f>
        <v>372</v>
      </c>
      <c r="AH34" s="538"/>
      <c r="AI34" s="129"/>
    </row>
    <row r="35" spans="1:35" ht="15.75" thickBot="1">
      <c r="A35" s="127"/>
      <c r="B35" s="130"/>
      <c r="C35" s="130"/>
      <c r="D35" s="130"/>
      <c r="E35" s="131"/>
      <c r="F35" s="130"/>
      <c r="G35" s="130"/>
      <c r="H35" s="130"/>
      <c r="I35" s="127"/>
      <c r="J35" s="539" t="s">
        <v>26</v>
      </c>
      <c r="K35" s="540"/>
      <c r="L35" s="540"/>
      <c r="M35" s="540"/>
      <c r="N35" s="541"/>
      <c r="O35" s="132"/>
      <c r="P35" s="127"/>
      <c r="Q35" s="539">
        <f>SUM(Q34:V34)</f>
        <v>1564</v>
      </c>
      <c r="R35" s="540"/>
      <c r="S35" s="540"/>
      <c r="T35" s="540"/>
      <c r="U35" s="540"/>
      <c r="V35" s="541"/>
      <c r="W35" s="539">
        <f>W34+AA34</f>
        <v>822</v>
      </c>
      <c r="X35" s="540"/>
      <c r="Y35" s="540"/>
      <c r="Z35" s="540"/>
      <c r="AA35" s="540"/>
      <c r="AB35" s="541"/>
      <c r="AC35" s="539">
        <f>AC34+AG34</f>
        <v>742</v>
      </c>
      <c r="AD35" s="542"/>
      <c r="AE35" s="542"/>
      <c r="AF35" s="542"/>
      <c r="AG35" s="542"/>
      <c r="AH35" s="543"/>
      <c r="AI35" s="129"/>
    </row>
    <row r="36" spans="1:35" ht="13.5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3"/>
      <c r="N36" s="3"/>
      <c r="O36" s="3"/>
      <c r="P36" s="3"/>
      <c r="Q36" s="4"/>
      <c r="R36" s="4"/>
      <c r="S36" s="4"/>
      <c r="T36" s="4"/>
      <c r="U36" s="4"/>
      <c r="V36" s="5"/>
      <c r="W36" s="6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7"/>
    </row>
    <row r="37" spans="1:35" ht="12.75">
      <c r="A37" s="527" t="s">
        <v>15</v>
      </c>
      <c r="B37" s="528"/>
      <c r="C37" s="529" t="s">
        <v>16</v>
      </c>
      <c r="D37" s="530"/>
      <c r="E37" s="530"/>
      <c r="F37" s="530"/>
      <c r="G37" s="530"/>
      <c r="H37" s="530"/>
      <c r="I37" s="530"/>
      <c r="J37" s="530"/>
      <c r="K37" s="530"/>
      <c r="L37" s="530"/>
      <c r="M37" s="530"/>
      <c r="N37" s="530"/>
      <c r="O37" s="530"/>
      <c r="P37" s="530"/>
      <c r="Q37" s="530"/>
      <c r="R37" s="530"/>
      <c r="S37" s="530"/>
      <c r="T37" s="530"/>
      <c r="U37" s="530"/>
      <c r="V37" s="531"/>
      <c r="W37" s="8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ht="12.75">
      <c r="A38" s="532" t="s">
        <v>65</v>
      </c>
      <c r="B38" s="533"/>
      <c r="C38" s="533" t="s">
        <v>66</v>
      </c>
      <c r="D38" s="533"/>
      <c r="E38" s="533"/>
      <c r="F38" s="533"/>
      <c r="G38" s="533"/>
      <c r="H38" s="533"/>
      <c r="I38" s="533"/>
      <c r="J38" s="533"/>
      <c r="K38" s="533"/>
      <c r="L38" s="533"/>
      <c r="M38" s="533"/>
      <c r="N38" s="533"/>
      <c r="O38" s="533"/>
      <c r="P38" s="533"/>
      <c r="Q38" s="533"/>
      <c r="R38" s="10" t="s">
        <v>67</v>
      </c>
      <c r="S38" s="11"/>
      <c r="T38" s="11"/>
      <c r="U38" s="11"/>
      <c r="V38" s="12"/>
      <c r="W38" s="8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12.75">
      <c r="A39" s="520" t="s">
        <v>68</v>
      </c>
      <c r="B39" s="521"/>
      <c r="C39" s="533" t="s">
        <v>69</v>
      </c>
      <c r="D39" s="533"/>
      <c r="E39" s="533"/>
      <c r="F39" s="533"/>
      <c r="G39" s="533"/>
      <c r="H39" s="533"/>
      <c r="I39" s="533"/>
      <c r="J39" s="533"/>
      <c r="K39" s="533"/>
      <c r="L39" s="533"/>
      <c r="M39" s="533"/>
      <c r="N39" s="533"/>
      <c r="O39" s="533"/>
      <c r="P39" s="533"/>
      <c r="Q39" s="533"/>
      <c r="R39" s="13" t="s">
        <v>70</v>
      </c>
      <c r="S39" s="11"/>
      <c r="T39" s="11"/>
      <c r="U39" s="12"/>
      <c r="V39" s="14"/>
      <c r="W39" s="8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13.5" thickBot="1">
      <c r="A40" s="520"/>
      <c r="B40" s="521"/>
      <c r="C40" s="521" t="s">
        <v>71</v>
      </c>
      <c r="D40" s="521"/>
      <c r="E40" s="521"/>
      <c r="F40" s="521"/>
      <c r="G40" s="521"/>
      <c r="H40" s="521"/>
      <c r="I40" s="521"/>
      <c r="J40" s="521"/>
      <c r="K40" s="521"/>
      <c r="L40" s="521"/>
      <c r="M40" s="521"/>
      <c r="N40" s="521"/>
      <c r="O40" s="521"/>
      <c r="P40" s="521"/>
      <c r="Q40" s="521"/>
      <c r="R40" s="15" t="s">
        <v>72</v>
      </c>
      <c r="S40" s="16"/>
      <c r="T40" s="16"/>
      <c r="U40" s="17"/>
      <c r="V40" s="18"/>
      <c r="W40" s="8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ht="13.5" thickBot="1">
      <c r="A41" s="522"/>
      <c r="B41" s="523"/>
      <c r="C41" s="524" t="s">
        <v>73</v>
      </c>
      <c r="D41" s="525"/>
      <c r="E41" s="525"/>
      <c r="F41" s="525"/>
      <c r="G41" s="525"/>
      <c r="H41" s="525"/>
      <c r="I41" s="525"/>
      <c r="J41" s="525"/>
      <c r="K41" s="525"/>
      <c r="L41" s="525"/>
      <c r="M41" s="525"/>
      <c r="N41" s="525"/>
      <c r="O41" s="525"/>
      <c r="P41" s="525"/>
      <c r="Q41" s="526"/>
      <c r="R41" s="19"/>
      <c r="S41" s="20"/>
      <c r="T41" s="20"/>
      <c r="U41" s="20"/>
      <c r="V41" s="21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ht="12.75">
      <c r="V42" s="22"/>
    </row>
    <row r="44" spans="2:9" ht="12.75">
      <c r="B44" s="23"/>
      <c r="C44" s="23"/>
      <c r="D44" s="23"/>
      <c r="E44" s="23"/>
      <c r="F44" s="23"/>
      <c r="G44" s="23"/>
      <c r="H44" s="23"/>
      <c r="I44" s="23"/>
    </row>
    <row r="46" spans="2:3" ht="12.75">
      <c r="B46" s="24"/>
      <c r="C46" s="50" t="s">
        <v>74</v>
      </c>
    </row>
  </sheetData>
  <sheetProtection/>
  <mergeCells count="48">
    <mergeCell ref="AC5:AH6"/>
    <mergeCell ref="AI5:AI8"/>
    <mergeCell ref="C6:H6"/>
    <mergeCell ref="I6:L6"/>
    <mergeCell ref="W7:AB7"/>
    <mergeCell ref="AC7:AH7"/>
    <mergeCell ref="A3:AI3"/>
    <mergeCell ref="A4:AH4"/>
    <mergeCell ref="A5:A8"/>
    <mergeCell ref="B5:B8"/>
    <mergeCell ref="C5:L5"/>
    <mergeCell ref="M5:N6"/>
    <mergeCell ref="O5:O8"/>
    <mergeCell ref="P5:P8"/>
    <mergeCell ref="Q5:V7"/>
    <mergeCell ref="W5:AB6"/>
    <mergeCell ref="A33:B33"/>
    <mergeCell ref="I7:I8"/>
    <mergeCell ref="J7:J8"/>
    <mergeCell ref="K7:K8"/>
    <mergeCell ref="C7:E7"/>
    <mergeCell ref="F7:H7"/>
    <mergeCell ref="C34:E34"/>
    <mergeCell ref="F34:H34"/>
    <mergeCell ref="J34:L34"/>
    <mergeCell ref="M34:N34"/>
    <mergeCell ref="Q34:T34"/>
    <mergeCell ref="L7:L8"/>
    <mergeCell ref="M7:N7"/>
    <mergeCell ref="W34:Z34"/>
    <mergeCell ref="AA34:AB34"/>
    <mergeCell ref="AC34:AF34"/>
    <mergeCell ref="AG34:AH34"/>
    <mergeCell ref="J35:N35"/>
    <mergeCell ref="Q35:V35"/>
    <mergeCell ref="W35:AB35"/>
    <mergeCell ref="AC35:AH35"/>
    <mergeCell ref="U34:V34"/>
    <mergeCell ref="A40:B40"/>
    <mergeCell ref="C40:Q40"/>
    <mergeCell ref="A41:B41"/>
    <mergeCell ref="C41:Q41"/>
    <mergeCell ref="A37:B37"/>
    <mergeCell ref="C37:V37"/>
    <mergeCell ref="A38:B38"/>
    <mergeCell ref="C38:Q38"/>
    <mergeCell ref="A39:B39"/>
    <mergeCell ref="C39:Q39"/>
  </mergeCells>
  <printOptions/>
  <pageMargins left="0" right="0" top="0" bottom="0" header="0" footer="0"/>
  <pageSetup fitToHeight="1" fitToWidth="1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I44"/>
  <sheetViews>
    <sheetView zoomScale="55" zoomScaleNormal="55" zoomScalePageLayoutView="0" workbookViewId="0" topLeftCell="A4">
      <selection activeCell="P18" sqref="P18"/>
    </sheetView>
  </sheetViews>
  <sheetFormatPr defaultColWidth="9.125" defaultRowHeight="12.75"/>
  <cols>
    <col min="1" max="1" width="9.125" style="50" customWidth="1"/>
    <col min="2" max="2" width="44.875" style="50" customWidth="1"/>
    <col min="3" max="27" width="9.125" style="50" customWidth="1"/>
    <col min="28" max="28" width="8.00390625" style="50" customWidth="1"/>
    <col min="29" max="34" width="9.125" style="50" customWidth="1"/>
    <col min="35" max="35" width="34.50390625" style="50" customWidth="1"/>
    <col min="36" max="16384" width="9.125" style="50" customWidth="1"/>
  </cols>
  <sheetData>
    <row r="3" spans="1:35" ht="21" customHeight="1" thickBot="1">
      <c r="A3" s="555" t="s">
        <v>109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  <c r="AH3" s="555"/>
      <c r="AI3" s="555"/>
    </row>
    <row r="4" spans="1:35" ht="37.5" customHeight="1" thickBot="1">
      <c r="A4" s="556" t="s">
        <v>184</v>
      </c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  <c r="AB4" s="557"/>
      <c r="AC4" s="557"/>
      <c r="AD4" s="557"/>
      <c r="AE4" s="557"/>
      <c r="AF4" s="557"/>
      <c r="AG4" s="557"/>
      <c r="AH4" s="557"/>
      <c r="AI4" s="57"/>
    </row>
    <row r="5" spans="1:35" ht="15.75" thickBot="1">
      <c r="A5" s="558" t="s">
        <v>13</v>
      </c>
      <c r="B5" s="561" t="s">
        <v>14</v>
      </c>
      <c r="C5" s="564" t="s">
        <v>7</v>
      </c>
      <c r="D5" s="565"/>
      <c r="E5" s="565"/>
      <c r="F5" s="565"/>
      <c r="G5" s="565"/>
      <c r="H5" s="565"/>
      <c r="I5" s="565"/>
      <c r="J5" s="565"/>
      <c r="K5" s="565"/>
      <c r="L5" s="566"/>
      <c r="M5" s="567" t="s">
        <v>8</v>
      </c>
      <c r="N5" s="568"/>
      <c r="O5" s="571" t="s">
        <v>30</v>
      </c>
      <c r="P5" s="574" t="s">
        <v>29</v>
      </c>
      <c r="Q5" s="564" t="s">
        <v>1</v>
      </c>
      <c r="R5" s="565"/>
      <c r="S5" s="565"/>
      <c r="T5" s="565"/>
      <c r="U5" s="565"/>
      <c r="V5" s="577"/>
      <c r="W5" s="564" t="s">
        <v>0</v>
      </c>
      <c r="X5" s="565"/>
      <c r="Y5" s="565"/>
      <c r="Z5" s="565"/>
      <c r="AA5" s="565"/>
      <c r="AB5" s="577"/>
      <c r="AC5" s="564" t="s">
        <v>20</v>
      </c>
      <c r="AD5" s="565"/>
      <c r="AE5" s="565"/>
      <c r="AF5" s="565"/>
      <c r="AG5" s="565"/>
      <c r="AH5" s="577"/>
      <c r="AI5" s="567" t="s">
        <v>19</v>
      </c>
    </row>
    <row r="6" spans="1:35" ht="15.75" thickBot="1">
      <c r="A6" s="559"/>
      <c r="B6" s="562"/>
      <c r="C6" s="539" t="s">
        <v>23</v>
      </c>
      <c r="D6" s="542"/>
      <c r="E6" s="542"/>
      <c r="F6" s="542"/>
      <c r="G6" s="542"/>
      <c r="H6" s="543"/>
      <c r="I6" s="539" t="s">
        <v>22</v>
      </c>
      <c r="J6" s="542"/>
      <c r="K6" s="542"/>
      <c r="L6" s="541"/>
      <c r="M6" s="569"/>
      <c r="N6" s="570"/>
      <c r="O6" s="572"/>
      <c r="P6" s="575"/>
      <c r="Q6" s="578"/>
      <c r="R6" s="579"/>
      <c r="S6" s="579"/>
      <c r="T6" s="579"/>
      <c r="U6" s="579"/>
      <c r="V6" s="580"/>
      <c r="W6" s="581"/>
      <c r="X6" s="582"/>
      <c r="Y6" s="582"/>
      <c r="Z6" s="582"/>
      <c r="AA6" s="582"/>
      <c r="AB6" s="583"/>
      <c r="AC6" s="581"/>
      <c r="AD6" s="582"/>
      <c r="AE6" s="582"/>
      <c r="AF6" s="582"/>
      <c r="AG6" s="582"/>
      <c r="AH6" s="583"/>
      <c r="AI6" s="569"/>
    </row>
    <row r="7" spans="1:35" ht="15.75" thickBot="1">
      <c r="A7" s="559"/>
      <c r="B7" s="562"/>
      <c r="C7" s="539" t="s">
        <v>4</v>
      </c>
      <c r="D7" s="542"/>
      <c r="E7" s="541"/>
      <c r="F7" s="539" t="s">
        <v>5</v>
      </c>
      <c r="G7" s="542"/>
      <c r="H7" s="543"/>
      <c r="I7" s="548" t="s">
        <v>24</v>
      </c>
      <c r="J7" s="548" t="s">
        <v>11</v>
      </c>
      <c r="K7" s="548" t="s">
        <v>12</v>
      </c>
      <c r="L7" s="548" t="s">
        <v>25</v>
      </c>
      <c r="M7" s="550" t="s">
        <v>10</v>
      </c>
      <c r="N7" s="551"/>
      <c r="O7" s="572"/>
      <c r="P7" s="575"/>
      <c r="Q7" s="581"/>
      <c r="R7" s="582"/>
      <c r="S7" s="582"/>
      <c r="T7" s="582"/>
      <c r="U7" s="582"/>
      <c r="V7" s="583"/>
      <c r="W7" s="550" t="s">
        <v>18</v>
      </c>
      <c r="X7" s="551"/>
      <c r="Y7" s="551"/>
      <c r="Z7" s="551"/>
      <c r="AA7" s="551"/>
      <c r="AB7" s="586"/>
      <c r="AC7" s="550" t="s">
        <v>18</v>
      </c>
      <c r="AD7" s="551"/>
      <c r="AE7" s="551"/>
      <c r="AF7" s="551"/>
      <c r="AG7" s="551"/>
      <c r="AH7" s="586"/>
      <c r="AI7" s="584"/>
    </row>
    <row r="8" spans="1:35" ht="15" thickBot="1">
      <c r="A8" s="560"/>
      <c r="B8" s="563"/>
      <c r="C8" s="58" t="s">
        <v>24</v>
      </c>
      <c r="D8" s="59" t="s">
        <v>11</v>
      </c>
      <c r="E8" s="59" t="s">
        <v>12</v>
      </c>
      <c r="F8" s="60" t="s">
        <v>24</v>
      </c>
      <c r="G8" s="61" t="s">
        <v>11</v>
      </c>
      <c r="H8" s="59" t="s">
        <v>12</v>
      </c>
      <c r="I8" s="554"/>
      <c r="J8" s="554"/>
      <c r="K8" s="554"/>
      <c r="L8" s="549"/>
      <c r="M8" s="58" t="s">
        <v>4</v>
      </c>
      <c r="N8" s="62" t="s">
        <v>5</v>
      </c>
      <c r="O8" s="573"/>
      <c r="P8" s="576"/>
      <c r="Q8" s="60" t="s">
        <v>2</v>
      </c>
      <c r="R8" s="63" t="s">
        <v>3</v>
      </c>
      <c r="S8" s="63" t="s">
        <v>9</v>
      </c>
      <c r="T8" s="63" t="s">
        <v>11</v>
      </c>
      <c r="U8" s="63" t="s">
        <v>17</v>
      </c>
      <c r="V8" s="64" t="s">
        <v>12</v>
      </c>
      <c r="W8" s="58" t="s">
        <v>2</v>
      </c>
      <c r="X8" s="61" t="s">
        <v>3</v>
      </c>
      <c r="Y8" s="61" t="s">
        <v>9</v>
      </c>
      <c r="Z8" s="61" t="s">
        <v>11</v>
      </c>
      <c r="AA8" s="61" t="s">
        <v>17</v>
      </c>
      <c r="AB8" s="59" t="s">
        <v>12</v>
      </c>
      <c r="AC8" s="58" t="s">
        <v>2</v>
      </c>
      <c r="AD8" s="61" t="s">
        <v>3</v>
      </c>
      <c r="AE8" s="61" t="s">
        <v>9</v>
      </c>
      <c r="AF8" s="61" t="s">
        <v>11</v>
      </c>
      <c r="AG8" s="61" t="s">
        <v>17</v>
      </c>
      <c r="AH8" s="59" t="s">
        <v>12</v>
      </c>
      <c r="AI8" s="585"/>
    </row>
    <row r="9" spans="1:35" ht="30.75">
      <c r="A9" s="65">
        <v>1</v>
      </c>
      <c r="B9" s="66" t="s">
        <v>36</v>
      </c>
      <c r="C9" s="67">
        <v>3.5</v>
      </c>
      <c r="D9" s="68"/>
      <c r="E9" s="69"/>
      <c r="F9" s="67"/>
      <c r="G9" s="70"/>
      <c r="H9" s="71"/>
      <c r="I9" s="72">
        <f aca="true" t="shared" si="0" ref="I9:K12">C9+F9</f>
        <v>3.5</v>
      </c>
      <c r="J9" s="73">
        <f t="shared" si="0"/>
        <v>0</v>
      </c>
      <c r="K9" s="74">
        <f t="shared" si="0"/>
        <v>0</v>
      </c>
      <c r="L9" s="75">
        <f>SUM(I9:K9)</f>
        <v>3.5</v>
      </c>
      <c r="M9" s="76" t="s">
        <v>37</v>
      </c>
      <c r="N9" s="77"/>
      <c r="O9" s="78">
        <f aca="true" t="shared" si="1" ref="O9:O16">SUM(Q9:T9)</f>
        <v>45</v>
      </c>
      <c r="P9" s="134">
        <f aca="true" t="shared" si="2" ref="P9:P16">SUM(Q9:V9)</f>
        <v>88</v>
      </c>
      <c r="Q9" s="72">
        <f aca="true" t="shared" si="3" ref="Q9:V14">W9+AC9</f>
        <v>30</v>
      </c>
      <c r="R9" s="73">
        <f t="shared" si="3"/>
        <v>0</v>
      </c>
      <c r="S9" s="73">
        <f t="shared" si="3"/>
        <v>15</v>
      </c>
      <c r="T9" s="73">
        <f t="shared" si="3"/>
        <v>0</v>
      </c>
      <c r="U9" s="73">
        <f t="shared" si="3"/>
        <v>43</v>
      </c>
      <c r="V9" s="74">
        <f t="shared" si="3"/>
        <v>0</v>
      </c>
      <c r="W9" s="67">
        <v>30</v>
      </c>
      <c r="X9" s="68"/>
      <c r="Y9" s="68">
        <v>15</v>
      </c>
      <c r="Z9" s="68"/>
      <c r="AA9" s="68">
        <v>43</v>
      </c>
      <c r="AB9" s="71"/>
      <c r="AC9" s="67"/>
      <c r="AD9" s="69"/>
      <c r="AE9" s="69"/>
      <c r="AF9" s="69"/>
      <c r="AG9" s="68"/>
      <c r="AH9" s="71"/>
      <c r="AI9" s="66" t="s">
        <v>38</v>
      </c>
    </row>
    <row r="10" spans="1:35" ht="30.75" customHeight="1">
      <c r="A10" s="80">
        <v>2</v>
      </c>
      <c r="B10" s="81" t="s">
        <v>211</v>
      </c>
      <c r="C10" s="27">
        <v>3</v>
      </c>
      <c r="D10" s="28"/>
      <c r="E10" s="30"/>
      <c r="F10" s="27"/>
      <c r="G10" s="82"/>
      <c r="H10" s="29"/>
      <c r="I10" s="51">
        <f t="shared" si="0"/>
        <v>3</v>
      </c>
      <c r="J10" s="52">
        <f t="shared" si="0"/>
        <v>0</v>
      </c>
      <c r="K10" s="83">
        <f t="shared" si="0"/>
        <v>0</v>
      </c>
      <c r="L10" s="80">
        <f>SUM(I10:K10)</f>
        <v>3</v>
      </c>
      <c r="M10" s="84" t="s">
        <v>37</v>
      </c>
      <c r="N10" s="85"/>
      <c r="O10" s="25">
        <f t="shared" si="1"/>
        <v>40</v>
      </c>
      <c r="P10" s="26">
        <f t="shared" si="2"/>
        <v>75</v>
      </c>
      <c r="Q10" s="51">
        <f t="shared" si="3"/>
        <v>25</v>
      </c>
      <c r="R10" s="52">
        <f t="shared" si="3"/>
        <v>0</v>
      </c>
      <c r="S10" s="52">
        <f t="shared" si="3"/>
        <v>15</v>
      </c>
      <c r="T10" s="52">
        <f t="shared" si="3"/>
        <v>0</v>
      </c>
      <c r="U10" s="52">
        <f t="shared" si="3"/>
        <v>35</v>
      </c>
      <c r="V10" s="53">
        <f t="shared" si="3"/>
        <v>0</v>
      </c>
      <c r="W10" s="27">
        <v>25</v>
      </c>
      <c r="X10" s="28"/>
      <c r="Y10" s="28">
        <v>15</v>
      </c>
      <c r="Z10" s="28"/>
      <c r="AA10" s="28">
        <v>35</v>
      </c>
      <c r="AB10" s="29"/>
      <c r="AC10" s="27"/>
      <c r="AD10" s="28"/>
      <c r="AE10" s="30"/>
      <c r="AF10" s="30"/>
      <c r="AG10" s="28"/>
      <c r="AH10" s="29"/>
      <c r="AI10" s="81" t="s">
        <v>39</v>
      </c>
    </row>
    <row r="11" spans="1:35" ht="15">
      <c r="A11" s="80">
        <v>3</v>
      </c>
      <c r="B11" s="81" t="s">
        <v>42</v>
      </c>
      <c r="C11" s="27"/>
      <c r="D11" s="28"/>
      <c r="E11" s="30"/>
      <c r="F11" s="27">
        <v>2.5</v>
      </c>
      <c r="G11" s="82"/>
      <c r="H11" s="29"/>
      <c r="I11" s="51">
        <f t="shared" si="0"/>
        <v>2.5</v>
      </c>
      <c r="J11" s="52">
        <f t="shared" si="0"/>
        <v>0</v>
      </c>
      <c r="K11" s="83">
        <f t="shared" si="0"/>
        <v>0</v>
      </c>
      <c r="L11" s="80">
        <f>SUM(I11:K11)</f>
        <v>2.5</v>
      </c>
      <c r="M11" s="84"/>
      <c r="N11" s="85" t="s">
        <v>37</v>
      </c>
      <c r="O11" s="25">
        <f t="shared" si="1"/>
        <v>30</v>
      </c>
      <c r="P11" s="26">
        <f t="shared" si="2"/>
        <v>62</v>
      </c>
      <c r="Q11" s="51">
        <f t="shared" si="3"/>
        <v>15</v>
      </c>
      <c r="R11" s="52">
        <f t="shared" si="3"/>
        <v>0</v>
      </c>
      <c r="S11" s="52">
        <f t="shared" si="3"/>
        <v>15</v>
      </c>
      <c r="T11" s="52">
        <f t="shared" si="3"/>
        <v>0</v>
      </c>
      <c r="U11" s="52">
        <f t="shared" si="3"/>
        <v>32</v>
      </c>
      <c r="V11" s="53">
        <f t="shared" si="3"/>
        <v>0</v>
      </c>
      <c r="W11" s="27"/>
      <c r="X11" s="28"/>
      <c r="Y11" s="28"/>
      <c r="Z11" s="28"/>
      <c r="AA11" s="28"/>
      <c r="AB11" s="29"/>
      <c r="AC11" s="27">
        <v>15</v>
      </c>
      <c r="AD11" s="28"/>
      <c r="AE11" s="30">
        <v>15</v>
      </c>
      <c r="AF11" s="30"/>
      <c r="AG11" s="28">
        <v>32</v>
      </c>
      <c r="AH11" s="30"/>
      <c r="AI11" s="81" t="s">
        <v>43</v>
      </c>
    </row>
    <row r="12" spans="1:35" ht="30.75">
      <c r="A12" s="141">
        <v>4</v>
      </c>
      <c r="B12" s="81" t="s">
        <v>44</v>
      </c>
      <c r="C12" s="27">
        <v>6</v>
      </c>
      <c r="D12" s="28"/>
      <c r="E12" s="30"/>
      <c r="F12" s="27">
        <v>6.5</v>
      </c>
      <c r="G12" s="82"/>
      <c r="H12" s="29"/>
      <c r="I12" s="51">
        <f t="shared" si="0"/>
        <v>12.5</v>
      </c>
      <c r="J12" s="52">
        <f t="shared" si="0"/>
        <v>0</v>
      </c>
      <c r="K12" s="83">
        <f t="shared" si="0"/>
        <v>0</v>
      </c>
      <c r="L12" s="80">
        <f>SUM(I12:K12)</f>
        <v>12.5</v>
      </c>
      <c r="M12" s="84"/>
      <c r="N12" s="85" t="s">
        <v>37</v>
      </c>
      <c r="O12" s="25">
        <f t="shared" si="1"/>
        <v>190</v>
      </c>
      <c r="P12" s="26">
        <f t="shared" si="2"/>
        <v>310</v>
      </c>
      <c r="Q12" s="51">
        <f t="shared" si="3"/>
        <v>45</v>
      </c>
      <c r="R12" s="52">
        <f t="shared" si="3"/>
        <v>0</v>
      </c>
      <c r="S12" s="52">
        <f t="shared" si="3"/>
        <v>145</v>
      </c>
      <c r="T12" s="52">
        <f t="shared" si="3"/>
        <v>0</v>
      </c>
      <c r="U12" s="52">
        <f t="shared" si="3"/>
        <v>120</v>
      </c>
      <c r="V12" s="53">
        <f t="shared" si="3"/>
        <v>0</v>
      </c>
      <c r="W12" s="27">
        <v>25</v>
      </c>
      <c r="X12" s="28"/>
      <c r="Y12" s="28">
        <v>70</v>
      </c>
      <c r="Z12" s="28"/>
      <c r="AA12" s="28">
        <v>55</v>
      </c>
      <c r="AB12" s="29"/>
      <c r="AC12" s="27">
        <v>20</v>
      </c>
      <c r="AD12" s="28"/>
      <c r="AE12" s="30">
        <v>75</v>
      </c>
      <c r="AF12" s="30"/>
      <c r="AG12" s="28">
        <v>65</v>
      </c>
      <c r="AH12" s="30"/>
      <c r="AI12" s="81" t="s">
        <v>106</v>
      </c>
    </row>
    <row r="13" spans="1:35" s="1" customFormat="1" ht="30.75">
      <c r="A13" s="141">
        <v>5</v>
      </c>
      <c r="B13" s="81" t="s">
        <v>45</v>
      </c>
      <c r="C13" s="35">
        <v>7.5</v>
      </c>
      <c r="D13" s="28"/>
      <c r="E13" s="30"/>
      <c r="F13" s="27">
        <v>7.5</v>
      </c>
      <c r="G13" s="82"/>
      <c r="H13" s="30"/>
      <c r="I13" s="224">
        <v>15</v>
      </c>
      <c r="J13" s="52">
        <f aca="true" t="shared" si="4" ref="J13:K17">D13+G13</f>
        <v>0</v>
      </c>
      <c r="K13" s="83">
        <f t="shared" si="4"/>
        <v>0</v>
      </c>
      <c r="L13" s="80">
        <v>15</v>
      </c>
      <c r="M13" s="84"/>
      <c r="N13" s="85" t="s">
        <v>37</v>
      </c>
      <c r="O13" s="25">
        <f t="shared" si="1"/>
        <v>240</v>
      </c>
      <c r="P13" s="26">
        <f t="shared" si="2"/>
        <v>374</v>
      </c>
      <c r="Q13" s="51">
        <f t="shared" si="3"/>
        <v>60</v>
      </c>
      <c r="R13" s="52">
        <f t="shared" si="3"/>
        <v>60</v>
      </c>
      <c r="S13" s="52">
        <f t="shared" si="3"/>
        <v>120</v>
      </c>
      <c r="T13" s="52">
        <f t="shared" si="3"/>
        <v>0</v>
      </c>
      <c r="U13" s="52">
        <f t="shared" si="3"/>
        <v>134</v>
      </c>
      <c r="V13" s="53">
        <f t="shared" si="3"/>
        <v>0</v>
      </c>
      <c r="W13" s="27">
        <v>30</v>
      </c>
      <c r="X13" s="28">
        <v>30</v>
      </c>
      <c r="Y13" s="28">
        <v>60</v>
      </c>
      <c r="Z13" s="28"/>
      <c r="AA13" s="28">
        <v>67</v>
      </c>
      <c r="AB13" s="29"/>
      <c r="AC13" s="27">
        <v>30</v>
      </c>
      <c r="AD13" s="28">
        <v>30</v>
      </c>
      <c r="AE13" s="30">
        <v>60</v>
      </c>
      <c r="AF13" s="30"/>
      <c r="AG13" s="28">
        <v>67</v>
      </c>
      <c r="AH13" s="30"/>
      <c r="AI13" s="81" t="s">
        <v>31</v>
      </c>
    </row>
    <row r="14" spans="1:35" s="1" customFormat="1" ht="30.75">
      <c r="A14" s="80">
        <v>6</v>
      </c>
      <c r="B14" s="93" t="s">
        <v>178</v>
      </c>
      <c r="C14" s="89">
        <v>1</v>
      </c>
      <c r="D14" s="88"/>
      <c r="E14" s="94"/>
      <c r="F14" s="95"/>
      <c r="G14" s="403"/>
      <c r="H14" s="94"/>
      <c r="I14" s="97">
        <f>C14+F14</f>
        <v>1</v>
      </c>
      <c r="J14" s="98">
        <f t="shared" si="4"/>
        <v>0</v>
      </c>
      <c r="K14" s="99">
        <f t="shared" si="4"/>
        <v>0</v>
      </c>
      <c r="L14" s="100">
        <f>SUM(I14:K14)</f>
        <v>1</v>
      </c>
      <c r="M14" s="101" t="s">
        <v>40</v>
      </c>
      <c r="N14" s="102"/>
      <c r="O14" s="424">
        <f t="shared" si="1"/>
        <v>13</v>
      </c>
      <c r="P14" s="159">
        <f t="shared" si="2"/>
        <v>25</v>
      </c>
      <c r="Q14" s="97">
        <f t="shared" si="3"/>
        <v>13</v>
      </c>
      <c r="R14" s="98">
        <f t="shared" si="3"/>
        <v>0</v>
      </c>
      <c r="S14" s="98">
        <f t="shared" si="3"/>
        <v>0</v>
      </c>
      <c r="T14" s="98">
        <f t="shared" si="3"/>
        <v>0</v>
      </c>
      <c r="U14" s="98">
        <f t="shared" si="3"/>
        <v>12</v>
      </c>
      <c r="V14" s="104">
        <f t="shared" si="3"/>
        <v>0</v>
      </c>
      <c r="W14" s="95">
        <v>13</v>
      </c>
      <c r="X14" s="88"/>
      <c r="Y14" s="88"/>
      <c r="Z14" s="88"/>
      <c r="AA14" s="88">
        <v>12</v>
      </c>
      <c r="AB14" s="96"/>
      <c r="AC14" s="95"/>
      <c r="AD14" s="89"/>
      <c r="AE14" s="89"/>
      <c r="AF14" s="89"/>
      <c r="AG14" s="88"/>
      <c r="AH14" s="94"/>
      <c r="AI14" s="91" t="s">
        <v>35</v>
      </c>
    </row>
    <row r="15" spans="1:35" s="1" customFormat="1" ht="30.75">
      <c r="A15" s="80">
        <v>7</v>
      </c>
      <c r="B15" s="381" t="s">
        <v>182</v>
      </c>
      <c r="C15" s="35"/>
      <c r="D15" s="28"/>
      <c r="E15" s="30"/>
      <c r="F15" s="27">
        <v>1.5</v>
      </c>
      <c r="G15" s="28"/>
      <c r="H15" s="30"/>
      <c r="I15" s="51">
        <f>C15+F15</f>
        <v>1.5</v>
      </c>
      <c r="J15" s="52">
        <f t="shared" si="4"/>
        <v>0</v>
      </c>
      <c r="K15" s="83">
        <f t="shared" si="4"/>
        <v>0</v>
      </c>
      <c r="L15" s="80">
        <f>SUM(I15:K15)</f>
        <v>1.5</v>
      </c>
      <c r="M15" s="84"/>
      <c r="N15" s="85" t="s">
        <v>40</v>
      </c>
      <c r="O15" s="25">
        <f t="shared" si="1"/>
        <v>15</v>
      </c>
      <c r="P15" s="26">
        <f t="shared" si="2"/>
        <v>40</v>
      </c>
      <c r="Q15" s="51">
        <f aca="true" t="shared" si="5" ref="Q15:R17">W15+AC15</f>
        <v>0</v>
      </c>
      <c r="R15" s="52">
        <f t="shared" si="5"/>
        <v>0</v>
      </c>
      <c r="S15" s="52">
        <v>15</v>
      </c>
      <c r="T15" s="52">
        <f aca="true" t="shared" si="6" ref="T15:V17">Z15+AF15</f>
        <v>0</v>
      </c>
      <c r="U15" s="52">
        <f t="shared" si="6"/>
        <v>25</v>
      </c>
      <c r="V15" s="53">
        <f t="shared" si="6"/>
        <v>0</v>
      </c>
      <c r="W15" s="27"/>
      <c r="X15" s="35"/>
      <c r="Y15" s="35"/>
      <c r="Z15" s="35"/>
      <c r="AA15" s="28"/>
      <c r="AB15" s="29"/>
      <c r="AC15" s="27"/>
      <c r="AD15" s="35"/>
      <c r="AE15" s="89">
        <v>15</v>
      </c>
      <c r="AF15" s="35"/>
      <c r="AG15" s="28">
        <v>25</v>
      </c>
      <c r="AH15" s="30"/>
      <c r="AI15" s="81" t="s">
        <v>189</v>
      </c>
    </row>
    <row r="16" spans="1:35" s="1" customFormat="1" ht="15">
      <c r="A16" s="80">
        <v>8</v>
      </c>
      <c r="B16" s="81" t="s">
        <v>181</v>
      </c>
      <c r="C16" s="27">
        <v>1.5</v>
      </c>
      <c r="D16" s="28"/>
      <c r="E16" s="30"/>
      <c r="F16" s="27">
        <v>2</v>
      </c>
      <c r="G16" s="82"/>
      <c r="H16" s="29"/>
      <c r="I16" s="51">
        <f>C16+F16</f>
        <v>3.5</v>
      </c>
      <c r="J16" s="52">
        <f t="shared" si="4"/>
        <v>0</v>
      </c>
      <c r="K16" s="83">
        <f t="shared" si="4"/>
        <v>0</v>
      </c>
      <c r="L16" s="80">
        <f>SUM(I16:K16)</f>
        <v>3.5</v>
      </c>
      <c r="M16" s="90"/>
      <c r="N16" s="85" t="s">
        <v>40</v>
      </c>
      <c r="O16" s="25">
        <f t="shared" si="1"/>
        <v>60</v>
      </c>
      <c r="P16" s="26">
        <f t="shared" si="2"/>
        <v>88</v>
      </c>
      <c r="Q16" s="51">
        <f t="shared" si="5"/>
        <v>0</v>
      </c>
      <c r="R16" s="52">
        <f t="shared" si="5"/>
        <v>0</v>
      </c>
      <c r="S16" s="52">
        <f>Y16+AE16</f>
        <v>60</v>
      </c>
      <c r="T16" s="52">
        <f t="shared" si="6"/>
        <v>0</v>
      </c>
      <c r="U16" s="52">
        <f t="shared" si="6"/>
        <v>28</v>
      </c>
      <c r="V16" s="53">
        <f t="shared" si="6"/>
        <v>0</v>
      </c>
      <c r="W16" s="27"/>
      <c r="X16" s="28"/>
      <c r="Y16" s="28">
        <v>30</v>
      </c>
      <c r="Z16" s="28"/>
      <c r="AA16" s="28">
        <v>8</v>
      </c>
      <c r="AB16" s="29"/>
      <c r="AC16" s="27"/>
      <c r="AD16" s="35"/>
      <c r="AE16" s="35">
        <v>30</v>
      </c>
      <c r="AF16" s="35"/>
      <c r="AG16" s="28">
        <v>20</v>
      </c>
      <c r="AH16" s="30"/>
      <c r="AI16" s="81" t="s">
        <v>54</v>
      </c>
    </row>
    <row r="17" spans="1:35" s="1" customFormat="1" ht="15">
      <c r="A17" s="80">
        <v>9</v>
      </c>
      <c r="B17" s="81" t="s">
        <v>55</v>
      </c>
      <c r="C17" s="35">
        <v>0</v>
      </c>
      <c r="D17" s="28"/>
      <c r="E17" s="30"/>
      <c r="F17" s="27">
        <v>0</v>
      </c>
      <c r="G17" s="30"/>
      <c r="H17" s="29"/>
      <c r="I17" s="51">
        <f>C17+F17</f>
        <v>0</v>
      </c>
      <c r="J17" s="52">
        <f t="shared" si="4"/>
        <v>0</v>
      </c>
      <c r="K17" s="83">
        <f t="shared" si="4"/>
        <v>0</v>
      </c>
      <c r="L17" s="80">
        <f>SUM(I17:K17)</f>
        <v>0</v>
      </c>
      <c r="M17" s="84"/>
      <c r="N17" s="85" t="s">
        <v>40</v>
      </c>
      <c r="O17" s="25">
        <v>60</v>
      </c>
      <c r="P17" s="26">
        <v>60</v>
      </c>
      <c r="Q17" s="51">
        <f t="shared" si="5"/>
        <v>0</v>
      </c>
      <c r="R17" s="52">
        <f t="shared" si="5"/>
        <v>0</v>
      </c>
      <c r="S17" s="52">
        <v>60</v>
      </c>
      <c r="T17" s="52">
        <f t="shared" si="6"/>
        <v>0</v>
      </c>
      <c r="U17" s="52">
        <f t="shared" si="6"/>
        <v>0</v>
      </c>
      <c r="V17" s="53">
        <f t="shared" si="6"/>
        <v>0</v>
      </c>
      <c r="W17" s="27"/>
      <c r="X17" s="28"/>
      <c r="Y17" s="28">
        <v>30</v>
      </c>
      <c r="Z17" s="28"/>
      <c r="AA17" s="28"/>
      <c r="AB17" s="29"/>
      <c r="AC17" s="27"/>
      <c r="AD17" s="35"/>
      <c r="AE17" s="35">
        <v>30</v>
      </c>
      <c r="AF17" s="35"/>
      <c r="AG17" s="28"/>
      <c r="AH17" s="30"/>
      <c r="AI17" s="91" t="s">
        <v>56</v>
      </c>
    </row>
    <row r="18" spans="1:35" s="1" customFormat="1" ht="30.75">
      <c r="A18" s="80">
        <v>10</v>
      </c>
      <c r="B18" s="93" t="s">
        <v>57</v>
      </c>
      <c r="C18" s="89"/>
      <c r="D18" s="88"/>
      <c r="E18" s="94"/>
      <c r="F18" s="95"/>
      <c r="G18" s="94"/>
      <c r="H18" s="96"/>
      <c r="I18" s="97"/>
      <c r="J18" s="98"/>
      <c r="K18" s="99"/>
      <c r="L18" s="100"/>
      <c r="M18" s="101" t="s">
        <v>40</v>
      </c>
      <c r="N18" s="102"/>
      <c r="O18" s="103">
        <v>4</v>
      </c>
      <c r="P18" s="26">
        <f>SUM(Q18:V18)</f>
        <v>4</v>
      </c>
      <c r="Q18" s="97">
        <v>4</v>
      </c>
      <c r="R18" s="98">
        <v>0</v>
      </c>
      <c r="S18" s="98">
        <v>0</v>
      </c>
      <c r="T18" s="98">
        <v>0</v>
      </c>
      <c r="U18" s="98">
        <v>0</v>
      </c>
      <c r="V18" s="104">
        <v>0</v>
      </c>
      <c r="W18" s="95">
        <v>4</v>
      </c>
      <c r="X18" s="88"/>
      <c r="Y18" s="88"/>
      <c r="Z18" s="88"/>
      <c r="AA18" s="88"/>
      <c r="AB18" s="96"/>
      <c r="AC18" s="95"/>
      <c r="AD18" s="89"/>
      <c r="AE18" s="89"/>
      <c r="AF18" s="89"/>
      <c r="AG18" s="88"/>
      <c r="AH18" s="94"/>
      <c r="AI18" s="91" t="s">
        <v>35</v>
      </c>
    </row>
    <row r="19" spans="1:35" s="1" customFormat="1" ht="30.75">
      <c r="A19" s="80">
        <v>11</v>
      </c>
      <c r="B19" s="81" t="s">
        <v>58</v>
      </c>
      <c r="C19" s="35"/>
      <c r="D19" s="28"/>
      <c r="E19" s="30"/>
      <c r="F19" s="27"/>
      <c r="G19" s="28"/>
      <c r="H19" s="105">
        <v>1</v>
      </c>
      <c r="I19" s="51">
        <f aca="true" t="shared" si="7" ref="I19:K21">C19+F19</f>
        <v>0</v>
      </c>
      <c r="J19" s="52">
        <f t="shared" si="7"/>
        <v>0</v>
      </c>
      <c r="K19" s="83">
        <f t="shared" si="7"/>
        <v>1</v>
      </c>
      <c r="L19" s="80">
        <f>SUM(I19:K19)</f>
        <v>1</v>
      </c>
      <c r="M19" s="84"/>
      <c r="N19" s="106" t="s">
        <v>59</v>
      </c>
      <c r="O19" s="25">
        <f>SUM(Q19:T19)</f>
        <v>0</v>
      </c>
      <c r="P19" s="26">
        <v>25</v>
      </c>
      <c r="Q19" s="51">
        <f aca="true" t="shared" si="8" ref="Q19:U21">W19+AC19</f>
        <v>0</v>
      </c>
      <c r="R19" s="52">
        <f t="shared" si="8"/>
        <v>0</v>
      </c>
      <c r="S19" s="52">
        <f t="shared" si="8"/>
        <v>0</v>
      </c>
      <c r="T19" s="52">
        <f t="shared" si="8"/>
        <v>0</v>
      </c>
      <c r="U19" s="52">
        <f t="shared" si="8"/>
        <v>0</v>
      </c>
      <c r="V19" s="53">
        <v>25</v>
      </c>
      <c r="W19" s="27"/>
      <c r="X19" s="28"/>
      <c r="Y19" s="28"/>
      <c r="Z19" s="28"/>
      <c r="AA19" s="28"/>
      <c r="AB19" s="29"/>
      <c r="AC19" s="27"/>
      <c r="AD19" s="35"/>
      <c r="AE19" s="35"/>
      <c r="AF19" s="35"/>
      <c r="AG19" s="28"/>
      <c r="AH19" s="29">
        <v>25</v>
      </c>
      <c r="AI19" s="81" t="s">
        <v>60</v>
      </c>
    </row>
    <row r="20" spans="1:35" s="1" customFormat="1" ht="30.75">
      <c r="A20" s="80">
        <v>12</v>
      </c>
      <c r="B20" s="91" t="s">
        <v>61</v>
      </c>
      <c r="C20" s="35"/>
      <c r="D20" s="28"/>
      <c r="E20" s="30"/>
      <c r="F20" s="27"/>
      <c r="G20" s="28"/>
      <c r="H20" s="105">
        <v>1</v>
      </c>
      <c r="I20" s="51">
        <f t="shared" si="7"/>
        <v>0</v>
      </c>
      <c r="J20" s="52">
        <f t="shared" si="7"/>
        <v>0</v>
      </c>
      <c r="K20" s="83">
        <f t="shared" si="7"/>
        <v>1</v>
      </c>
      <c r="L20" s="80">
        <f>SUM(I20:K20)</f>
        <v>1</v>
      </c>
      <c r="M20" s="84"/>
      <c r="N20" s="85" t="s">
        <v>40</v>
      </c>
      <c r="O20" s="25">
        <f>SUM(Q20:T20)</f>
        <v>0</v>
      </c>
      <c r="P20" s="26">
        <v>25</v>
      </c>
      <c r="Q20" s="51">
        <f t="shared" si="8"/>
        <v>0</v>
      </c>
      <c r="R20" s="52">
        <f t="shared" si="8"/>
        <v>0</v>
      </c>
      <c r="S20" s="52">
        <f t="shared" si="8"/>
        <v>0</v>
      </c>
      <c r="T20" s="52">
        <f t="shared" si="8"/>
        <v>0</v>
      </c>
      <c r="U20" s="52">
        <f t="shared" si="8"/>
        <v>0</v>
      </c>
      <c r="V20" s="53">
        <v>25</v>
      </c>
      <c r="W20" s="27"/>
      <c r="X20" s="28"/>
      <c r="Y20" s="28"/>
      <c r="Z20" s="28"/>
      <c r="AA20" s="28"/>
      <c r="AB20" s="29"/>
      <c r="AC20" s="27"/>
      <c r="AD20" s="35"/>
      <c r="AE20" s="35"/>
      <c r="AF20" s="35"/>
      <c r="AG20" s="28"/>
      <c r="AH20" s="29">
        <v>25</v>
      </c>
      <c r="AI20" s="81" t="s">
        <v>62</v>
      </c>
    </row>
    <row r="21" spans="1:35" s="1" customFormat="1" ht="33" customHeight="1">
      <c r="A21" s="80">
        <v>14</v>
      </c>
      <c r="B21" s="81" t="s">
        <v>63</v>
      </c>
      <c r="C21" s="27"/>
      <c r="D21" s="28"/>
      <c r="E21" s="30"/>
      <c r="F21" s="27"/>
      <c r="G21" s="82"/>
      <c r="H21" s="105">
        <v>1</v>
      </c>
      <c r="I21" s="51">
        <f t="shared" si="7"/>
        <v>0</v>
      </c>
      <c r="J21" s="52">
        <f t="shared" si="7"/>
        <v>0</v>
      </c>
      <c r="K21" s="83">
        <f t="shared" si="7"/>
        <v>1</v>
      </c>
      <c r="L21" s="80">
        <f>SUM(I21:K21)</f>
        <v>1</v>
      </c>
      <c r="M21" s="84"/>
      <c r="N21" s="106" t="s">
        <v>59</v>
      </c>
      <c r="O21" s="25">
        <f>SUM(Q21:T21)</f>
        <v>0</v>
      </c>
      <c r="P21" s="26">
        <f>SUM(Q21:V21)</f>
        <v>25</v>
      </c>
      <c r="Q21" s="51">
        <f t="shared" si="8"/>
        <v>0</v>
      </c>
      <c r="R21" s="52">
        <f t="shared" si="8"/>
        <v>0</v>
      </c>
      <c r="S21" s="52">
        <f t="shared" si="8"/>
        <v>0</v>
      </c>
      <c r="T21" s="52">
        <f t="shared" si="8"/>
        <v>0</v>
      </c>
      <c r="U21" s="52">
        <f t="shared" si="8"/>
        <v>0</v>
      </c>
      <c r="V21" s="53">
        <v>25</v>
      </c>
      <c r="W21" s="27"/>
      <c r="X21" s="28"/>
      <c r="Y21" s="28"/>
      <c r="Z21" s="28"/>
      <c r="AA21" s="28"/>
      <c r="AB21" s="29"/>
      <c r="AC21" s="27"/>
      <c r="AD21" s="35"/>
      <c r="AE21" s="35"/>
      <c r="AF21" s="35"/>
      <c r="AG21" s="28"/>
      <c r="AH21" s="30">
        <v>25</v>
      </c>
      <c r="AI21" s="81" t="s">
        <v>64</v>
      </c>
    </row>
    <row r="22" s="1" customFormat="1" ht="29.25" customHeight="1">
      <c r="B22" s="147" t="s">
        <v>111</v>
      </c>
    </row>
    <row r="23" spans="1:35" s="1" customFormat="1" ht="27" customHeight="1">
      <c r="A23" s="80">
        <v>15</v>
      </c>
      <c r="B23" s="81" t="s">
        <v>46</v>
      </c>
      <c r="C23" s="35"/>
      <c r="D23" s="28"/>
      <c r="E23" s="30"/>
      <c r="F23" s="27">
        <v>1.5</v>
      </c>
      <c r="G23" s="82"/>
      <c r="H23" s="30"/>
      <c r="I23" s="51">
        <f aca="true" t="shared" si="9" ref="I23:K27">C23+F23</f>
        <v>1.5</v>
      </c>
      <c r="J23" s="52">
        <f t="shared" si="9"/>
        <v>0</v>
      </c>
      <c r="K23" s="83">
        <f t="shared" si="9"/>
        <v>0</v>
      </c>
      <c r="L23" s="80">
        <f aca="true" t="shared" si="10" ref="L23:L30">SUM(I23:K23)</f>
        <v>1.5</v>
      </c>
      <c r="M23" s="84"/>
      <c r="N23" s="85" t="s">
        <v>40</v>
      </c>
      <c r="O23" s="25">
        <f aca="true" t="shared" si="11" ref="O23:O30">SUM(Q23:T23)</f>
        <v>15</v>
      </c>
      <c r="P23" s="26">
        <f aca="true" t="shared" si="12" ref="P23:P30">SUM(Q23:V23)</f>
        <v>38</v>
      </c>
      <c r="Q23" s="51">
        <f aca="true" t="shared" si="13" ref="Q23:V23">W23+AC23</f>
        <v>15</v>
      </c>
      <c r="R23" s="52">
        <f t="shared" si="13"/>
        <v>0</v>
      </c>
      <c r="S23" s="52">
        <f t="shared" si="13"/>
        <v>0</v>
      </c>
      <c r="T23" s="52">
        <f t="shared" si="13"/>
        <v>0</v>
      </c>
      <c r="U23" s="52">
        <f t="shared" si="13"/>
        <v>23</v>
      </c>
      <c r="V23" s="53">
        <f t="shared" si="13"/>
        <v>0</v>
      </c>
      <c r="W23" s="27"/>
      <c r="X23" s="28"/>
      <c r="Y23" s="28"/>
      <c r="Z23" s="28"/>
      <c r="AA23" s="28"/>
      <c r="AB23" s="29"/>
      <c r="AC23" s="27">
        <v>15</v>
      </c>
      <c r="AD23" s="35"/>
      <c r="AE23" s="28">
        <v>0</v>
      </c>
      <c r="AF23" s="28"/>
      <c r="AG23" s="28">
        <v>23</v>
      </c>
      <c r="AH23" s="30"/>
      <c r="AI23" s="81" t="s">
        <v>47</v>
      </c>
    </row>
    <row r="24" spans="1:35" s="1" customFormat="1" ht="30.75">
      <c r="A24" s="80">
        <v>16</v>
      </c>
      <c r="B24" s="81" t="s">
        <v>48</v>
      </c>
      <c r="C24" s="35"/>
      <c r="D24" s="28"/>
      <c r="E24" s="30"/>
      <c r="F24" s="27">
        <v>2</v>
      </c>
      <c r="G24" s="82"/>
      <c r="H24" s="30"/>
      <c r="I24" s="51">
        <f t="shared" si="9"/>
        <v>2</v>
      </c>
      <c r="J24" s="52">
        <f t="shared" si="9"/>
        <v>0</v>
      </c>
      <c r="K24" s="83">
        <f t="shared" si="9"/>
        <v>0</v>
      </c>
      <c r="L24" s="80">
        <f t="shared" si="10"/>
        <v>2</v>
      </c>
      <c r="M24" s="84"/>
      <c r="N24" s="85" t="s">
        <v>40</v>
      </c>
      <c r="O24" s="25">
        <f t="shared" si="11"/>
        <v>20</v>
      </c>
      <c r="P24" s="26">
        <f t="shared" si="12"/>
        <v>50</v>
      </c>
      <c r="Q24" s="51">
        <v>20</v>
      </c>
      <c r="R24" s="52">
        <v>0</v>
      </c>
      <c r="S24" s="52">
        <v>0</v>
      </c>
      <c r="T24" s="52">
        <f aca="true" t="shared" si="14" ref="T24:T30">Z24+AF24</f>
        <v>0</v>
      </c>
      <c r="U24" s="52">
        <v>30</v>
      </c>
      <c r="V24" s="53">
        <f aca="true" t="shared" si="15" ref="V24:V30">AB24+AH24</f>
        <v>0</v>
      </c>
      <c r="W24" s="27"/>
      <c r="X24" s="28"/>
      <c r="Y24" s="28"/>
      <c r="Z24" s="28"/>
      <c r="AA24" s="28"/>
      <c r="AB24" s="29"/>
      <c r="AC24" s="27">
        <v>20</v>
      </c>
      <c r="AD24" s="35"/>
      <c r="AE24" s="28">
        <v>0</v>
      </c>
      <c r="AF24" s="28"/>
      <c r="AG24" s="28">
        <v>30</v>
      </c>
      <c r="AH24" s="30"/>
      <c r="AI24" s="81" t="s">
        <v>32</v>
      </c>
    </row>
    <row r="25" spans="1:35" s="1" customFormat="1" ht="30.75">
      <c r="A25" s="80">
        <v>17</v>
      </c>
      <c r="B25" s="81" t="s">
        <v>49</v>
      </c>
      <c r="C25" s="35">
        <v>2</v>
      </c>
      <c r="D25" s="28"/>
      <c r="E25" s="30"/>
      <c r="F25" s="27"/>
      <c r="G25" s="82"/>
      <c r="H25" s="30"/>
      <c r="I25" s="51">
        <f t="shared" si="9"/>
        <v>2</v>
      </c>
      <c r="J25" s="52">
        <f t="shared" si="9"/>
        <v>0</v>
      </c>
      <c r="K25" s="83">
        <f t="shared" si="9"/>
        <v>0</v>
      </c>
      <c r="L25" s="80">
        <f t="shared" si="10"/>
        <v>2</v>
      </c>
      <c r="M25" s="84" t="s">
        <v>40</v>
      </c>
      <c r="N25" s="85"/>
      <c r="O25" s="25">
        <f t="shared" si="11"/>
        <v>20</v>
      </c>
      <c r="P25" s="26">
        <f t="shared" si="12"/>
        <v>50</v>
      </c>
      <c r="Q25" s="51">
        <f aca="true" t="shared" si="16" ref="Q25:S29">W25+AC25</f>
        <v>15</v>
      </c>
      <c r="R25" s="52">
        <f t="shared" si="16"/>
        <v>0</v>
      </c>
      <c r="S25" s="52">
        <f t="shared" si="16"/>
        <v>5</v>
      </c>
      <c r="T25" s="52">
        <f t="shared" si="14"/>
        <v>0</v>
      </c>
      <c r="U25" s="52">
        <f>AA25+AG25</f>
        <v>30</v>
      </c>
      <c r="V25" s="53">
        <f t="shared" si="15"/>
        <v>0</v>
      </c>
      <c r="W25" s="27">
        <v>15</v>
      </c>
      <c r="X25" s="28"/>
      <c r="Y25" s="28">
        <v>5</v>
      </c>
      <c r="Z25" s="28"/>
      <c r="AA25" s="28">
        <v>30</v>
      </c>
      <c r="AB25" s="29"/>
      <c r="AC25" s="27"/>
      <c r="AD25" s="35"/>
      <c r="AE25" s="28"/>
      <c r="AF25" s="28"/>
      <c r="AG25" s="28"/>
      <c r="AH25" s="30"/>
      <c r="AI25" s="81" t="s">
        <v>50</v>
      </c>
    </row>
    <row r="26" spans="1:35" s="1" customFormat="1" ht="30" customHeight="1">
      <c r="A26" s="80">
        <v>18</v>
      </c>
      <c r="B26" s="81" t="s">
        <v>51</v>
      </c>
      <c r="C26" s="35"/>
      <c r="D26" s="28"/>
      <c r="E26" s="30"/>
      <c r="F26" s="27">
        <v>2</v>
      </c>
      <c r="G26" s="82"/>
      <c r="H26" s="30"/>
      <c r="I26" s="51">
        <f t="shared" si="9"/>
        <v>2</v>
      </c>
      <c r="J26" s="52">
        <f t="shared" si="9"/>
        <v>0</v>
      </c>
      <c r="K26" s="83">
        <f t="shared" si="9"/>
        <v>0</v>
      </c>
      <c r="L26" s="80">
        <f t="shared" si="10"/>
        <v>2</v>
      </c>
      <c r="M26" s="84"/>
      <c r="N26" s="85" t="s">
        <v>40</v>
      </c>
      <c r="O26" s="25">
        <f t="shared" si="11"/>
        <v>15</v>
      </c>
      <c r="P26" s="26">
        <f t="shared" si="12"/>
        <v>50</v>
      </c>
      <c r="Q26" s="51">
        <f t="shared" si="16"/>
        <v>15</v>
      </c>
      <c r="R26" s="52">
        <f t="shared" si="16"/>
        <v>0</v>
      </c>
      <c r="S26" s="52">
        <f t="shared" si="16"/>
        <v>0</v>
      </c>
      <c r="T26" s="52">
        <f t="shared" si="14"/>
        <v>0</v>
      </c>
      <c r="U26" s="52">
        <f>AA26+AG26</f>
        <v>35</v>
      </c>
      <c r="V26" s="53">
        <f t="shared" si="15"/>
        <v>0</v>
      </c>
      <c r="W26" s="27"/>
      <c r="X26" s="28"/>
      <c r="Y26" s="28"/>
      <c r="Z26" s="28"/>
      <c r="AA26" s="28"/>
      <c r="AB26" s="29"/>
      <c r="AC26" s="27">
        <v>15</v>
      </c>
      <c r="AD26" s="35"/>
      <c r="AE26" s="28">
        <v>0</v>
      </c>
      <c r="AF26" s="28"/>
      <c r="AG26" s="28">
        <v>35</v>
      </c>
      <c r="AH26" s="30"/>
      <c r="AI26" s="81" t="s">
        <v>110</v>
      </c>
    </row>
    <row r="27" spans="1:35" s="1" customFormat="1" ht="26.25" customHeight="1">
      <c r="A27" s="80">
        <v>19</v>
      </c>
      <c r="B27" s="81" t="s">
        <v>52</v>
      </c>
      <c r="C27" s="35">
        <v>2</v>
      </c>
      <c r="D27" s="28"/>
      <c r="E27" s="30"/>
      <c r="F27" s="27"/>
      <c r="G27" s="82"/>
      <c r="H27" s="30"/>
      <c r="I27" s="51">
        <f t="shared" si="9"/>
        <v>2</v>
      </c>
      <c r="J27" s="52">
        <f t="shared" si="9"/>
        <v>0</v>
      </c>
      <c r="K27" s="83">
        <f t="shared" si="9"/>
        <v>0</v>
      </c>
      <c r="L27" s="80">
        <f t="shared" si="10"/>
        <v>2</v>
      </c>
      <c r="M27" s="84" t="s">
        <v>40</v>
      </c>
      <c r="N27" s="85"/>
      <c r="O27" s="25">
        <f t="shared" si="11"/>
        <v>20</v>
      </c>
      <c r="P27" s="26">
        <f t="shared" si="12"/>
        <v>50</v>
      </c>
      <c r="Q27" s="51">
        <f t="shared" si="16"/>
        <v>20</v>
      </c>
      <c r="R27" s="52">
        <f t="shared" si="16"/>
        <v>0</v>
      </c>
      <c r="S27" s="52">
        <f t="shared" si="16"/>
        <v>0</v>
      </c>
      <c r="T27" s="52">
        <f t="shared" si="14"/>
        <v>0</v>
      </c>
      <c r="U27" s="52">
        <f>AA27+AG27</f>
        <v>30</v>
      </c>
      <c r="V27" s="53">
        <f t="shared" si="15"/>
        <v>0</v>
      </c>
      <c r="W27" s="27">
        <v>20</v>
      </c>
      <c r="X27" s="87"/>
      <c r="Y27" s="28">
        <v>0</v>
      </c>
      <c r="Z27" s="28"/>
      <c r="AA27" s="28">
        <v>30</v>
      </c>
      <c r="AB27" s="29"/>
      <c r="AC27" s="27"/>
      <c r="AD27" s="35"/>
      <c r="AE27" s="28"/>
      <c r="AF27" s="28"/>
      <c r="AG27" s="28"/>
      <c r="AH27" s="30"/>
      <c r="AI27" s="81" t="s">
        <v>110</v>
      </c>
    </row>
    <row r="28" spans="1:35" ht="30.75" customHeight="1">
      <c r="A28" s="80">
        <v>20</v>
      </c>
      <c r="B28" s="515" t="s">
        <v>53</v>
      </c>
      <c r="C28" s="505">
        <v>2</v>
      </c>
      <c r="D28" s="506"/>
      <c r="E28" s="507"/>
      <c r="F28" s="508"/>
      <c r="G28" s="506"/>
      <c r="H28" s="507"/>
      <c r="I28" s="508">
        <f aca="true" t="shared" si="17" ref="I28:K30">C28+F28</f>
        <v>2</v>
      </c>
      <c r="J28" s="506">
        <f t="shared" si="17"/>
        <v>0</v>
      </c>
      <c r="K28" s="509">
        <f t="shared" si="17"/>
        <v>0</v>
      </c>
      <c r="L28" s="510">
        <f t="shared" si="10"/>
        <v>2</v>
      </c>
      <c r="M28" s="511" t="s">
        <v>40</v>
      </c>
      <c r="N28" s="512"/>
      <c r="O28" s="513">
        <f t="shared" si="11"/>
        <v>15</v>
      </c>
      <c r="P28" s="513">
        <f t="shared" si="12"/>
        <v>50</v>
      </c>
      <c r="Q28" s="508">
        <f t="shared" si="16"/>
        <v>15</v>
      </c>
      <c r="R28" s="506">
        <f t="shared" si="16"/>
        <v>0</v>
      </c>
      <c r="S28" s="506">
        <f t="shared" si="16"/>
        <v>0</v>
      </c>
      <c r="T28" s="506">
        <f t="shared" si="14"/>
        <v>0</v>
      </c>
      <c r="U28" s="506">
        <f>AA28+AG28</f>
        <v>35</v>
      </c>
      <c r="V28" s="514">
        <f t="shared" si="15"/>
        <v>0</v>
      </c>
      <c r="W28" s="508">
        <v>15</v>
      </c>
      <c r="X28" s="511"/>
      <c r="Y28" s="505"/>
      <c r="Z28" s="505"/>
      <c r="AA28" s="506">
        <v>35</v>
      </c>
      <c r="AB28" s="514"/>
      <c r="AC28" s="508"/>
      <c r="AD28" s="505"/>
      <c r="AE28" s="505"/>
      <c r="AF28" s="505"/>
      <c r="AG28" s="506"/>
      <c r="AH28" s="507"/>
      <c r="AI28" s="81" t="s">
        <v>180</v>
      </c>
    </row>
    <row r="29" spans="1:35" ht="15">
      <c r="A29" s="80">
        <v>21</v>
      </c>
      <c r="B29" s="515" t="s">
        <v>212</v>
      </c>
      <c r="C29" s="508">
        <v>1</v>
      </c>
      <c r="D29" s="506"/>
      <c r="E29" s="507"/>
      <c r="F29" s="508"/>
      <c r="G29" s="516"/>
      <c r="H29" s="514"/>
      <c r="I29" s="508">
        <f t="shared" si="17"/>
        <v>1</v>
      </c>
      <c r="J29" s="506">
        <f t="shared" si="17"/>
        <v>0</v>
      </c>
      <c r="K29" s="509">
        <f t="shared" si="17"/>
        <v>0</v>
      </c>
      <c r="L29" s="510">
        <f t="shared" si="10"/>
        <v>1</v>
      </c>
      <c r="M29" s="505" t="s">
        <v>40</v>
      </c>
      <c r="N29" s="507"/>
      <c r="O29" s="510">
        <f t="shared" si="11"/>
        <v>13</v>
      </c>
      <c r="P29" s="510">
        <f t="shared" si="12"/>
        <v>25</v>
      </c>
      <c r="Q29" s="508">
        <f t="shared" si="16"/>
        <v>13</v>
      </c>
      <c r="R29" s="506">
        <f t="shared" si="16"/>
        <v>0</v>
      </c>
      <c r="S29" s="506">
        <f t="shared" si="16"/>
        <v>0</v>
      </c>
      <c r="T29" s="506">
        <f t="shared" si="14"/>
        <v>0</v>
      </c>
      <c r="U29" s="506">
        <f>AA29+AG29</f>
        <v>12</v>
      </c>
      <c r="V29" s="514">
        <f t="shared" si="15"/>
        <v>0</v>
      </c>
      <c r="W29" s="508">
        <v>13</v>
      </c>
      <c r="X29" s="506"/>
      <c r="Y29" s="506"/>
      <c r="Z29" s="506"/>
      <c r="AA29" s="506">
        <v>12</v>
      </c>
      <c r="AB29" s="514"/>
      <c r="AC29" s="508"/>
      <c r="AD29" s="506"/>
      <c r="AE29" s="507"/>
      <c r="AF29" s="507"/>
      <c r="AG29" s="506"/>
      <c r="AH29" s="507"/>
      <c r="AI29" s="81" t="s">
        <v>180</v>
      </c>
    </row>
    <row r="30" spans="1:35" ht="15.75" thickBot="1">
      <c r="A30" s="92">
        <v>22</v>
      </c>
      <c r="B30" s="81" t="s">
        <v>213</v>
      </c>
      <c r="C30" s="27">
        <v>2</v>
      </c>
      <c r="D30" s="28"/>
      <c r="E30" s="30"/>
      <c r="F30" s="27"/>
      <c r="G30" s="82"/>
      <c r="H30" s="29"/>
      <c r="I30" s="51">
        <f t="shared" si="17"/>
        <v>2</v>
      </c>
      <c r="J30" s="52">
        <f t="shared" si="17"/>
        <v>0</v>
      </c>
      <c r="K30" s="83">
        <f t="shared" si="17"/>
        <v>0</v>
      </c>
      <c r="L30" s="80">
        <f t="shared" si="10"/>
        <v>2</v>
      </c>
      <c r="M30" s="84" t="s">
        <v>40</v>
      </c>
      <c r="N30" s="85"/>
      <c r="O30" s="25">
        <f t="shared" si="11"/>
        <v>20</v>
      </c>
      <c r="P30" s="26">
        <f t="shared" si="12"/>
        <v>50</v>
      </c>
      <c r="Q30" s="51">
        <v>15</v>
      </c>
      <c r="R30" s="52">
        <f>X30+AD30</f>
        <v>0</v>
      </c>
      <c r="S30" s="52">
        <v>5</v>
      </c>
      <c r="T30" s="52">
        <f t="shared" si="14"/>
        <v>0</v>
      </c>
      <c r="U30" s="52">
        <v>30</v>
      </c>
      <c r="V30" s="53">
        <f t="shared" si="15"/>
        <v>0</v>
      </c>
      <c r="W30" s="27">
        <v>15</v>
      </c>
      <c r="X30" s="28"/>
      <c r="Y30" s="28">
        <v>5</v>
      </c>
      <c r="Z30" s="28"/>
      <c r="AA30" s="28">
        <v>30</v>
      </c>
      <c r="AB30" s="29"/>
      <c r="AC30" s="27"/>
      <c r="AD30" s="30"/>
      <c r="AE30" s="30"/>
      <c r="AF30" s="30"/>
      <c r="AG30" s="28"/>
      <c r="AH30" s="30"/>
      <c r="AI30" s="81" t="s">
        <v>41</v>
      </c>
    </row>
    <row r="31" spans="1:35" ht="15" thickBot="1">
      <c r="A31" s="552" t="s">
        <v>6</v>
      </c>
      <c r="B31" s="553"/>
      <c r="C31" s="58">
        <f aca="true" t="shared" si="18" ref="C31:L31">SUM(C9:C30)</f>
        <v>31.5</v>
      </c>
      <c r="D31" s="61">
        <f t="shared" si="18"/>
        <v>0</v>
      </c>
      <c r="E31" s="59">
        <f t="shared" si="18"/>
        <v>0</v>
      </c>
      <c r="F31" s="58">
        <f t="shared" si="18"/>
        <v>25.5</v>
      </c>
      <c r="G31" s="61">
        <f t="shared" si="18"/>
        <v>0</v>
      </c>
      <c r="H31" s="59">
        <f t="shared" si="18"/>
        <v>3</v>
      </c>
      <c r="I31" s="121">
        <f t="shared" si="18"/>
        <v>57</v>
      </c>
      <c r="J31" s="122">
        <f t="shared" si="18"/>
        <v>0</v>
      </c>
      <c r="K31" s="123">
        <f t="shared" si="18"/>
        <v>3</v>
      </c>
      <c r="L31" s="124">
        <f t="shared" si="18"/>
        <v>60</v>
      </c>
      <c r="M31" s="125">
        <f>COUNTIF(M9:M30,"EGZ")</f>
        <v>2</v>
      </c>
      <c r="N31" s="58">
        <f>COUNTIF(N9:N30,"EGZ")</f>
        <v>3</v>
      </c>
      <c r="O31" s="133">
        <f aca="true" t="shared" si="19" ref="O31:AH31">SUM(O9:O30)</f>
        <v>835</v>
      </c>
      <c r="P31" s="124">
        <f t="shared" si="19"/>
        <v>1564</v>
      </c>
      <c r="Q31" s="124">
        <f t="shared" si="19"/>
        <v>320</v>
      </c>
      <c r="R31" s="124">
        <f t="shared" si="19"/>
        <v>60</v>
      </c>
      <c r="S31" s="124">
        <f t="shared" si="19"/>
        <v>455</v>
      </c>
      <c r="T31" s="124">
        <f t="shared" si="19"/>
        <v>0</v>
      </c>
      <c r="U31" s="124">
        <f t="shared" si="19"/>
        <v>654</v>
      </c>
      <c r="V31" s="124">
        <f t="shared" si="19"/>
        <v>75</v>
      </c>
      <c r="W31" s="124">
        <f t="shared" si="19"/>
        <v>205</v>
      </c>
      <c r="X31" s="124">
        <f t="shared" si="19"/>
        <v>30</v>
      </c>
      <c r="Y31" s="124">
        <f t="shared" si="19"/>
        <v>230</v>
      </c>
      <c r="Z31" s="124">
        <f t="shared" si="19"/>
        <v>0</v>
      </c>
      <c r="AA31" s="124">
        <f t="shared" si="19"/>
        <v>357</v>
      </c>
      <c r="AB31" s="124">
        <f t="shared" si="19"/>
        <v>0</v>
      </c>
      <c r="AC31" s="124">
        <f t="shared" si="19"/>
        <v>115</v>
      </c>
      <c r="AD31" s="124">
        <f t="shared" si="19"/>
        <v>30</v>
      </c>
      <c r="AE31" s="124">
        <f t="shared" si="19"/>
        <v>225</v>
      </c>
      <c r="AF31" s="124">
        <f t="shared" si="19"/>
        <v>0</v>
      </c>
      <c r="AG31" s="124">
        <f t="shared" si="19"/>
        <v>297</v>
      </c>
      <c r="AH31" s="124">
        <f t="shared" si="19"/>
        <v>75</v>
      </c>
      <c r="AI31" s="126"/>
    </row>
    <row r="32" spans="1:35" ht="15.75" thickBot="1">
      <c r="A32" s="127"/>
      <c r="B32" s="124" t="s">
        <v>21</v>
      </c>
      <c r="C32" s="539">
        <f>SUM(C31:E31)</f>
        <v>31.5</v>
      </c>
      <c r="D32" s="542"/>
      <c r="E32" s="541"/>
      <c r="F32" s="539">
        <f>SUM(F31:H31)</f>
        <v>28.5</v>
      </c>
      <c r="G32" s="542"/>
      <c r="H32" s="542"/>
      <c r="I32" s="128"/>
      <c r="J32" s="587" t="s">
        <v>27</v>
      </c>
      <c r="K32" s="590"/>
      <c r="L32" s="591"/>
      <c r="M32" s="542" t="s">
        <v>28</v>
      </c>
      <c r="N32" s="543"/>
      <c r="O32" s="127"/>
      <c r="P32" s="127"/>
      <c r="Q32" s="587">
        <f>Q31+R31+S31+T31</f>
        <v>835</v>
      </c>
      <c r="R32" s="588"/>
      <c r="S32" s="588"/>
      <c r="T32" s="589"/>
      <c r="U32" s="539">
        <f>U31+V31</f>
        <v>729</v>
      </c>
      <c r="V32" s="543"/>
      <c r="W32" s="587">
        <f>SUM(W31:Z31)</f>
        <v>465</v>
      </c>
      <c r="X32" s="588"/>
      <c r="Y32" s="588"/>
      <c r="Z32" s="589"/>
      <c r="AA32" s="539">
        <f>SUM(AA31:AB31)</f>
        <v>357</v>
      </c>
      <c r="AB32" s="543"/>
      <c r="AC32" s="587">
        <f>SUM(AC31:AF31)</f>
        <v>370</v>
      </c>
      <c r="AD32" s="588"/>
      <c r="AE32" s="588"/>
      <c r="AF32" s="589"/>
      <c r="AG32" s="539">
        <f>SUM(AG31:AH31)</f>
        <v>372</v>
      </c>
      <c r="AH32" s="543"/>
      <c r="AI32" s="129"/>
    </row>
    <row r="33" spans="1:35" ht="15.75" thickBot="1">
      <c r="A33" s="127"/>
      <c r="B33" s="130"/>
      <c r="C33" s="130"/>
      <c r="D33" s="130"/>
      <c r="E33" s="131"/>
      <c r="F33" s="130"/>
      <c r="G33" s="130"/>
      <c r="H33" s="130"/>
      <c r="I33" s="127"/>
      <c r="J33" s="539" t="s">
        <v>26</v>
      </c>
      <c r="K33" s="540"/>
      <c r="L33" s="540"/>
      <c r="M33" s="540"/>
      <c r="N33" s="541"/>
      <c r="O33" s="132"/>
      <c r="P33" s="127"/>
      <c r="Q33" s="539">
        <f>W33+AC33</f>
        <v>1564</v>
      </c>
      <c r="R33" s="540"/>
      <c r="S33" s="540"/>
      <c r="T33" s="540"/>
      <c r="U33" s="540"/>
      <c r="V33" s="541"/>
      <c r="W33" s="539">
        <f>W32+AA32</f>
        <v>822</v>
      </c>
      <c r="X33" s="540"/>
      <c r="Y33" s="540"/>
      <c r="Z33" s="540"/>
      <c r="AA33" s="540"/>
      <c r="AB33" s="541"/>
      <c r="AC33" s="539">
        <f>AC32+AG32</f>
        <v>742</v>
      </c>
      <c r="AD33" s="542"/>
      <c r="AE33" s="542"/>
      <c r="AF33" s="542"/>
      <c r="AG33" s="542"/>
      <c r="AH33" s="543"/>
      <c r="AI33" s="129"/>
    </row>
    <row r="34" spans="1:35" ht="13.5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  <c r="N34" s="3"/>
      <c r="O34" s="3"/>
      <c r="P34" s="3"/>
      <c r="Q34" s="4"/>
      <c r="R34" s="4"/>
      <c r="S34" s="4"/>
      <c r="T34" s="4"/>
      <c r="U34" s="4"/>
      <c r="V34" s="5"/>
      <c r="W34" s="6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7"/>
    </row>
    <row r="35" spans="1:35" ht="12.75">
      <c r="A35" s="527" t="s">
        <v>15</v>
      </c>
      <c r="B35" s="528"/>
      <c r="C35" s="529" t="s">
        <v>16</v>
      </c>
      <c r="D35" s="530"/>
      <c r="E35" s="530"/>
      <c r="F35" s="530"/>
      <c r="G35" s="530"/>
      <c r="H35" s="530"/>
      <c r="I35" s="530"/>
      <c r="J35" s="530"/>
      <c r="K35" s="530"/>
      <c r="L35" s="530"/>
      <c r="M35" s="530"/>
      <c r="N35" s="530"/>
      <c r="O35" s="530"/>
      <c r="P35" s="530"/>
      <c r="Q35" s="530"/>
      <c r="R35" s="530"/>
      <c r="S35" s="530"/>
      <c r="T35" s="530"/>
      <c r="U35" s="530"/>
      <c r="V35" s="531"/>
      <c r="W35" s="8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ht="12.75">
      <c r="A36" s="532" t="s">
        <v>65</v>
      </c>
      <c r="B36" s="533"/>
      <c r="C36" s="533" t="s">
        <v>66</v>
      </c>
      <c r="D36" s="533"/>
      <c r="E36" s="533"/>
      <c r="F36" s="533"/>
      <c r="G36" s="533"/>
      <c r="H36" s="533"/>
      <c r="I36" s="533"/>
      <c r="J36" s="533"/>
      <c r="K36" s="533"/>
      <c r="L36" s="533"/>
      <c r="M36" s="533"/>
      <c r="N36" s="533"/>
      <c r="O36" s="533"/>
      <c r="P36" s="533"/>
      <c r="Q36" s="533"/>
      <c r="R36" s="10" t="s">
        <v>67</v>
      </c>
      <c r="S36" s="11"/>
      <c r="T36" s="11"/>
      <c r="U36" s="11"/>
      <c r="V36" s="12"/>
      <c r="W36" s="8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ht="12.75">
      <c r="A37" s="520" t="s">
        <v>68</v>
      </c>
      <c r="B37" s="521"/>
      <c r="C37" s="533" t="s">
        <v>69</v>
      </c>
      <c r="D37" s="533"/>
      <c r="E37" s="533"/>
      <c r="F37" s="533"/>
      <c r="G37" s="533"/>
      <c r="H37" s="533"/>
      <c r="I37" s="533"/>
      <c r="J37" s="533"/>
      <c r="K37" s="533"/>
      <c r="L37" s="533"/>
      <c r="M37" s="533"/>
      <c r="N37" s="533"/>
      <c r="O37" s="533"/>
      <c r="P37" s="533"/>
      <c r="Q37" s="533"/>
      <c r="R37" s="13" t="s">
        <v>70</v>
      </c>
      <c r="S37" s="11"/>
      <c r="T37" s="11"/>
      <c r="U37" s="12"/>
      <c r="V37" s="14"/>
      <c r="W37" s="8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ht="13.5" thickBot="1">
      <c r="A38" s="520"/>
      <c r="B38" s="521"/>
      <c r="C38" s="521" t="s">
        <v>71</v>
      </c>
      <c r="D38" s="521"/>
      <c r="E38" s="521"/>
      <c r="F38" s="521"/>
      <c r="G38" s="521"/>
      <c r="H38" s="521"/>
      <c r="I38" s="521"/>
      <c r="J38" s="521"/>
      <c r="K38" s="521"/>
      <c r="L38" s="521"/>
      <c r="M38" s="521"/>
      <c r="N38" s="521"/>
      <c r="O38" s="521"/>
      <c r="P38" s="521"/>
      <c r="Q38" s="521"/>
      <c r="R38" s="15" t="s">
        <v>72</v>
      </c>
      <c r="S38" s="16"/>
      <c r="T38" s="16"/>
      <c r="U38" s="17"/>
      <c r="V38" s="18"/>
      <c r="W38" s="8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13.5" thickBot="1">
      <c r="A39" s="522"/>
      <c r="B39" s="523"/>
      <c r="C39" s="524" t="s">
        <v>73</v>
      </c>
      <c r="D39" s="525"/>
      <c r="E39" s="525"/>
      <c r="F39" s="525"/>
      <c r="G39" s="525"/>
      <c r="H39" s="525"/>
      <c r="I39" s="525"/>
      <c r="J39" s="525"/>
      <c r="K39" s="525"/>
      <c r="L39" s="525"/>
      <c r="M39" s="525"/>
      <c r="N39" s="525"/>
      <c r="O39" s="525"/>
      <c r="P39" s="525"/>
      <c r="Q39" s="526"/>
      <c r="R39" s="19"/>
      <c r="S39" s="20"/>
      <c r="T39" s="20"/>
      <c r="U39" s="20"/>
      <c r="V39" s="21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ht="12.75">
      <c r="V40" s="22"/>
    </row>
    <row r="42" spans="2:9" ht="12.75">
      <c r="B42" s="23"/>
      <c r="C42" s="23"/>
      <c r="D42" s="23"/>
      <c r="E42" s="23"/>
      <c r="F42" s="23"/>
      <c r="G42" s="23"/>
      <c r="H42" s="23"/>
      <c r="I42" s="23"/>
    </row>
    <row r="44" spans="2:3" ht="12.75">
      <c r="B44" s="24"/>
      <c r="C44" s="50" t="s">
        <v>74</v>
      </c>
    </row>
  </sheetData>
  <sheetProtection/>
  <mergeCells count="48">
    <mergeCell ref="A39:B39"/>
    <mergeCell ref="C39:Q39"/>
    <mergeCell ref="C38:Q38"/>
    <mergeCell ref="A36:B36"/>
    <mergeCell ref="C36:Q36"/>
    <mergeCell ref="A37:B37"/>
    <mergeCell ref="C37:Q37"/>
    <mergeCell ref="A38:B38"/>
    <mergeCell ref="A35:B35"/>
    <mergeCell ref="C35:V35"/>
    <mergeCell ref="C32:E32"/>
    <mergeCell ref="F32:H32"/>
    <mergeCell ref="J32:L32"/>
    <mergeCell ref="M32:N32"/>
    <mergeCell ref="AG32:AH32"/>
    <mergeCell ref="J33:N33"/>
    <mergeCell ref="Q33:V33"/>
    <mergeCell ref="W33:AB33"/>
    <mergeCell ref="AC33:AH33"/>
    <mergeCell ref="Q32:T32"/>
    <mergeCell ref="U32:V32"/>
    <mergeCell ref="W32:Z32"/>
    <mergeCell ref="AA32:AB32"/>
    <mergeCell ref="AC32:AF32"/>
    <mergeCell ref="A31:B31"/>
    <mergeCell ref="I7:I8"/>
    <mergeCell ref="J7:J8"/>
    <mergeCell ref="K7:K8"/>
    <mergeCell ref="C7:E7"/>
    <mergeCell ref="F7:H7"/>
    <mergeCell ref="AC5:AH6"/>
    <mergeCell ref="AI5:AI8"/>
    <mergeCell ref="C6:H6"/>
    <mergeCell ref="I6:L6"/>
    <mergeCell ref="W7:AB7"/>
    <mergeCell ref="AC7:AH7"/>
    <mergeCell ref="L7:L8"/>
    <mergeCell ref="M7:N7"/>
    <mergeCell ref="A3:AI3"/>
    <mergeCell ref="A4:AH4"/>
    <mergeCell ref="A5:A8"/>
    <mergeCell ref="B5:B8"/>
    <mergeCell ref="C5:L5"/>
    <mergeCell ref="M5:N6"/>
    <mergeCell ref="O5:O8"/>
    <mergeCell ref="P5:P8"/>
    <mergeCell ref="Q5:V7"/>
    <mergeCell ref="W5:AB6"/>
  </mergeCells>
  <printOptions/>
  <pageMargins left="0" right="0" top="0" bottom="0" header="0" footer="0"/>
  <pageSetup fitToHeight="1" fitToWidth="1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zoomScale="70" zoomScaleNormal="70" zoomScalePageLayoutView="0" workbookViewId="0" topLeftCell="A1">
      <selection activeCell="I31" sqref="I31"/>
    </sheetView>
  </sheetViews>
  <sheetFormatPr defaultColWidth="9.125" defaultRowHeight="12.75"/>
  <cols>
    <col min="1" max="1" width="3.125" style="50" customWidth="1"/>
    <col min="2" max="2" width="33.50390625" style="50" customWidth="1"/>
    <col min="3" max="3" width="5.50390625" style="50" customWidth="1"/>
    <col min="4" max="5" width="4.00390625" style="50" customWidth="1"/>
    <col min="6" max="6" width="5.50390625" style="50" customWidth="1"/>
    <col min="7" max="7" width="3.125" style="50" customWidth="1"/>
    <col min="8" max="8" width="4.00390625" style="50" customWidth="1"/>
    <col min="9" max="9" width="6.00390625" style="50" customWidth="1"/>
    <col min="10" max="10" width="4.00390625" style="50" customWidth="1"/>
    <col min="11" max="11" width="5.00390625" style="50" customWidth="1"/>
    <col min="12" max="12" width="8.125" style="50" customWidth="1"/>
    <col min="13" max="13" width="5.50390625" style="50" customWidth="1"/>
    <col min="14" max="15" width="6.125" style="50" customWidth="1"/>
    <col min="16" max="16" width="5.50390625" style="50" customWidth="1"/>
    <col min="17" max="17" width="4.00390625" style="50" bestFit="1" customWidth="1"/>
    <col min="18" max="18" width="3.875" style="50" customWidth="1"/>
    <col min="19" max="19" width="5.125" style="50" customWidth="1"/>
    <col min="20" max="20" width="4.00390625" style="50" bestFit="1" customWidth="1"/>
    <col min="21" max="21" width="6.25390625" style="50" customWidth="1"/>
    <col min="22" max="22" width="4.00390625" style="50" customWidth="1"/>
    <col min="23" max="23" width="4.00390625" style="50" bestFit="1" customWidth="1"/>
    <col min="24" max="24" width="5.00390625" style="50" customWidth="1"/>
    <col min="25" max="25" width="4.00390625" style="50" bestFit="1" customWidth="1"/>
    <col min="26" max="26" width="4.00390625" style="50" customWidth="1"/>
    <col min="27" max="27" width="3.875" style="50" bestFit="1" customWidth="1"/>
    <col min="28" max="28" width="3.50390625" style="50" bestFit="1" customWidth="1"/>
    <col min="29" max="33" width="3.875" style="50" customWidth="1"/>
    <col min="34" max="34" width="4.875" style="50" customWidth="1"/>
    <col min="35" max="35" width="28.125" style="50" customWidth="1"/>
    <col min="36" max="16384" width="9.125" style="50" customWidth="1"/>
  </cols>
  <sheetData>
    <row r="1" spans="1:2" ht="12.75">
      <c r="A1" s="592"/>
      <c r="B1" s="592"/>
    </row>
    <row r="2" spans="1:35" ht="36.75" customHeight="1" thickBot="1">
      <c r="A2" s="593" t="s">
        <v>107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3"/>
      <c r="Z2" s="593"/>
      <c r="AA2" s="593"/>
      <c r="AB2" s="593"/>
      <c r="AC2" s="593"/>
      <c r="AD2" s="593"/>
      <c r="AE2" s="593"/>
      <c r="AF2" s="593"/>
      <c r="AG2" s="593"/>
      <c r="AH2" s="593"/>
      <c r="AI2" s="148"/>
    </row>
    <row r="3" spans="1:35" ht="43.5" customHeight="1" thickBot="1">
      <c r="A3" s="594" t="s">
        <v>185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5"/>
      <c r="U3" s="595"/>
      <c r="V3" s="595"/>
      <c r="W3" s="595"/>
      <c r="X3" s="595"/>
      <c r="Y3" s="595"/>
      <c r="Z3" s="595"/>
      <c r="AA3" s="595"/>
      <c r="AB3" s="595"/>
      <c r="AC3" s="595"/>
      <c r="AD3" s="595"/>
      <c r="AE3" s="595"/>
      <c r="AF3" s="595"/>
      <c r="AG3" s="595"/>
      <c r="AH3" s="595"/>
      <c r="AI3" s="149"/>
    </row>
    <row r="4" spans="1:35" ht="14.25" customHeight="1" thickBot="1">
      <c r="A4" s="596" t="s">
        <v>13</v>
      </c>
      <c r="B4" s="599" t="s">
        <v>14</v>
      </c>
      <c r="C4" s="602" t="s">
        <v>7</v>
      </c>
      <c r="D4" s="603"/>
      <c r="E4" s="603"/>
      <c r="F4" s="603"/>
      <c r="G4" s="603"/>
      <c r="H4" s="603"/>
      <c r="I4" s="603"/>
      <c r="J4" s="603"/>
      <c r="K4" s="603"/>
      <c r="L4" s="604"/>
      <c r="M4" s="605" t="s">
        <v>8</v>
      </c>
      <c r="N4" s="606"/>
      <c r="O4" s="609" t="s">
        <v>30</v>
      </c>
      <c r="P4" s="612" t="s">
        <v>29</v>
      </c>
      <c r="Q4" s="602" t="s">
        <v>1</v>
      </c>
      <c r="R4" s="603"/>
      <c r="S4" s="603"/>
      <c r="T4" s="603"/>
      <c r="U4" s="603"/>
      <c r="V4" s="615"/>
      <c r="W4" s="602" t="s">
        <v>203</v>
      </c>
      <c r="X4" s="603"/>
      <c r="Y4" s="603"/>
      <c r="Z4" s="603"/>
      <c r="AA4" s="603"/>
      <c r="AB4" s="615"/>
      <c r="AC4" s="602" t="s">
        <v>204</v>
      </c>
      <c r="AD4" s="603"/>
      <c r="AE4" s="603"/>
      <c r="AF4" s="603"/>
      <c r="AG4" s="603"/>
      <c r="AH4" s="615"/>
      <c r="AI4" s="622" t="s">
        <v>19</v>
      </c>
    </row>
    <row r="5" spans="1:35" ht="12.75" customHeight="1" thickBot="1">
      <c r="A5" s="597"/>
      <c r="B5" s="600"/>
      <c r="C5" s="626" t="s">
        <v>23</v>
      </c>
      <c r="D5" s="627"/>
      <c r="E5" s="627"/>
      <c r="F5" s="627"/>
      <c r="G5" s="627"/>
      <c r="H5" s="628"/>
      <c r="I5" s="626" t="s">
        <v>22</v>
      </c>
      <c r="J5" s="627"/>
      <c r="K5" s="627"/>
      <c r="L5" s="629"/>
      <c r="M5" s="607"/>
      <c r="N5" s="608"/>
      <c r="O5" s="610"/>
      <c r="P5" s="613"/>
      <c r="Q5" s="616"/>
      <c r="R5" s="617"/>
      <c r="S5" s="617"/>
      <c r="T5" s="617"/>
      <c r="U5" s="617"/>
      <c r="V5" s="618"/>
      <c r="W5" s="619"/>
      <c r="X5" s="620"/>
      <c r="Y5" s="620"/>
      <c r="Z5" s="620"/>
      <c r="AA5" s="620"/>
      <c r="AB5" s="621"/>
      <c r="AC5" s="619"/>
      <c r="AD5" s="620"/>
      <c r="AE5" s="620"/>
      <c r="AF5" s="620"/>
      <c r="AG5" s="620"/>
      <c r="AH5" s="621"/>
      <c r="AI5" s="623"/>
    </row>
    <row r="6" spans="1:35" ht="12.75" customHeight="1" thickBot="1">
      <c r="A6" s="597"/>
      <c r="B6" s="600"/>
      <c r="C6" s="626" t="s">
        <v>201</v>
      </c>
      <c r="D6" s="627"/>
      <c r="E6" s="629"/>
      <c r="F6" s="626" t="s">
        <v>202</v>
      </c>
      <c r="G6" s="627"/>
      <c r="H6" s="628"/>
      <c r="I6" s="630" t="s">
        <v>24</v>
      </c>
      <c r="J6" s="630" t="s">
        <v>11</v>
      </c>
      <c r="K6" s="630" t="s">
        <v>12</v>
      </c>
      <c r="L6" s="630" t="s">
        <v>25</v>
      </c>
      <c r="M6" s="633" t="s">
        <v>10</v>
      </c>
      <c r="N6" s="634"/>
      <c r="O6" s="610"/>
      <c r="P6" s="613"/>
      <c r="Q6" s="619"/>
      <c r="R6" s="620"/>
      <c r="S6" s="620"/>
      <c r="T6" s="620"/>
      <c r="U6" s="620"/>
      <c r="V6" s="621"/>
      <c r="W6" s="633" t="s">
        <v>18</v>
      </c>
      <c r="X6" s="634"/>
      <c r="Y6" s="634"/>
      <c r="Z6" s="634"/>
      <c r="AA6" s="634"/>
      <c r="AB6" s="635"/>
      <c r="AC6" s="633" t="s">
        <v>18</v>
      </c>
      <c r="AD6" s="634"/>
      <c r="AE6" s="634"/>
      <c r="AF6" s="634"/>
      <c r="AG6" s="634"/>
      <c r="AH6" s="635"/>
      <c r="AI6" s="624"/>
    </row>
    <row r="7" spans="1:35" ht="13.5" thickBot="1">
      <c r="A7" s="598"/>
      <c r="B7" s="601"/>
      <c r="C7" s="150" t="s">
        <v>24</v>
      </c>
      <c r="D7" s="151" t="s">
        <v>11</v>
      </c>
      <c r="E7" s="151" t="s">
        <v>12</v>
      </c>
      <c r="F7" s="152" t="s">
        <v>24</v>
      </c>
      <c r="G7" s="153" t="s">
        <v>11</v>
      </c>
      <c r="H7" s="151" t="s">
        <v>12</v>
      </c>
      <c r="I7" s="631"/>
      <c r="J7" s="631"/>
      <c r="K7" s="631"/>
      <c r="L7" s="632"/>
      <c r="M7" s="150" t="s">
        <v>201</v>
      </c>
      <c r="N7" s="154" t="s">
        <v>202</v>
      </c>
      <c r="O7" s="611"/>
      <c r="P7" s="614"/>
      <c r="Q7" s="152" t="s">
        <v>2</v>
      </c>
      <c r="R7" s="155" t="s">
        <v>3</v>
      </c>
      <c r="S7" s="155" t="s">
        <v>9</v>
      </c>
      <c r="T7" s="155" t="s">
        <v>11</v>
      </c>
      <c r="U7" s="155" t="s">
        <v>17</v>
      </c>
      <c r="V7" s="156" t="s">
        <v>12</v>
      </c>
      <c r="W7" s="150" t="s">
        <v>2</v>
      </c>
      <c r="X7" s="153" t="s">
        <v>3</v>
      </c>
      <c r="Y7" s="153" t="s">
        <v>9</v>
      </c>
      <c r="Z7" s="153" t="s">
        <v>11</v>
      </c>
      <c r="AA7" s="153" t="s">
        <v>17</v>
      </c>
      <c r="AB7" s="151" t="s">
        <v>12</v>
      </c>
      <c r="AC7" s="150" t="s">
        <v>2</v>
      </c>
      <c r="AD7" s="153" t="s">
        <v>3</v>
      </c>
      <c r="AE7" s="153" t="s">
        <v>9</v>
      </c>
      <c r="AF7" s="153" t="s">
        <v>11</v>
      </c>
      <c r="AG7" s="153" t="s">
        <v>17</v>
      </c>
      <c r="AH7" s="151" t="s">
        <v>12</v>
      </c>
      <c r="AI7" s="625"/>
    </row>
    <row r="8" spans="1:35" ht="30.75">
      <c r="A8" s="157">
        <v>1</v>
      </c>
      <c r="B8" s="425" t="s">
        <v>176</v>
      </c>
      <c r="C8" s="426">
        <v>1.5</v>
      </c>
      <c r="D8" s="427"/>
      <c r="E8" s="428"/>
      <c r="F8" s="426"/>
      <c r="G8" s="429"/>
      <c r="H8" s="430"/>
      <c r="I8" s="431">
        <f aca="true" t="shared" si="0" ref="I8:K19">C8+F8</f>
        <v>1.5</v>
      </c>
      <c r="J8" s="432">
        <f t="shared" si="0"/>
        <v>0</v>
      </c>
      <c r="K8" s="433">
        <f t="shared" si="0"/>
        <v>0</v>
      </c>
      <c r="L8" s="435">
        <f aca="true" t="shared" si="1" ref="L8:L24">SUM(I8:K8)</f>
        <v>1.5</v>
      </c>
      <c r="M8" s="436" t="s">
        <v>40</v>
      </c>
      <c r="N8" s="437"/>
      <c r="O8" s="435">
        <f aca="true" t="shared" si="2" ref="O8:O18">SUM(Q8:T8)</f>
        <v>15</v>
      </c>
      <c r="P8" s="434">
        <f aca="true" t="shared" si="3" ref="P8:P23">SUM(Q8:V8)</f>
        <v>38</v>
      </c>
      <c r="Q8" s="431">
        <v>10</v>
      </c>
      <c r="R8" s="432">
        <v>5</v>
      </c>
      <c r="S8" s="432">
        <v>0</v>
      </c>
      <c r="T8" s="432">
        <f aca="true" t="shared" si="4" ref="T8:V9">Z8+AF8</f>
        <v>0</v>
      </c>
      <c r="U8" s="432">
        <v>23</v>
      </c>
      <c r="V8" s="433">
        <f t="shared" si="4"/>
        <v>0</v>
      </c>
      <c r="W8" s="426">
        <v>10</v>
      </c>
      <c r="X8" s="427">
        <v>5</v>
      </c>
      <c r="Y8" s="427">
        <v>0</v>
      </c>
      <c r="Z8" s="427"/>
      <c r="AA8" s="427">
        <v>23</v>
      </c>
      <c r="AB8" s="430"/>
      <c r="AC8" s="426"/>
      <c r="AD8" s="428"/>
      <c r="AE8" s="428"/>
      <c r="AF8" s="428"/>
      <c r="AG8" s="427"/>
      <c r="AH8" s="430"/>
      <c r="AI8" s="425" t="s">
        <v>108</v>
      </c>
    </row>
    <row r="9" spans="1:35" ht="15">
      <c r="A9" s="158">
        <v>2</v>
      </c>
      <c r="B9" s="93" t="s">
        <v>177</v>
      </c>
      <c r="C9" s="95"/>
      <c r="D9" s="88"/>
      <c r="E9" s="94"/>
      <c r="F9" s="95">
        <v>1.5</v>
      </c>
      <c r="G9" s="403"/>
      <c r="H9" s="96"/>
      <c r="I9" s="97">
        <f t="shared" si="0"/>
        <v>1.5</v>
      </c>
      <c r="J9" s="98">
        <f t="shared" si="0"/>
        <v>0</v>
      </c>
      <c r="K9" s="99">
        <f t="shared" si="0"/>
        <v>0</v>
      </c>
      <c r="L9" s="103">
        <f t="shared" si="1"/>
        <v>1.5</v>
      </c>
      <c r="M9" s="101"/>
      <c r="N9" s="102" t="s">
        <v>40</v>
      </c>
      <c r="O9" s="103">
        <f t="shared" si="2"/>
        <v>15</v>
      </c>
      <c r="P9" s="159">
        <f t="shared" si="3"/>
        <v>38</v>
      </c>
      <c r="Q9" s="97">
        <v>10</v>
      </c>
      <c r="R9" s="98">
        <v>5</v>
      </c>
      <c r="S9" s="98">
        <v>0</v>
      </c>
      <c r="T9" s="98">
        <f t="shared" si="4"/>
        <v>0</v>
      </c>
      <c r="U9" s="98">
        <v>23</v>
      </c>
      <c r="V9" s="104">
        <f t="shared" si="4"/>
        <v>0</v>
      </c>
      <c r="W9" s="95"/>
      <c r="X9" s="88"/>
      <c r="Y9" s="88"/>
      <c r="Z9" s="88"/>
      <c r="AA9" s="88"/>
      <c r="AB9" s="96"/>
      <c r="AC9" s="95">
        <v>10</v>
      </c>
      <c r="AD9" s="88">
        <v>5</v>
      </c>
      <c r="AE9" s="94">
        <v>0</v>
      </c>
      <c r="AF9" s="94"/>
      <c r="AG9" s="88">
        <v>23</v>
      </c>
      <c r="AH9" s="96"/>
      <c r="AI9" s="93" t="s">
        <v>33</v>
      </c>
    </row>
    <row r="10" spans="1:35" ht="30.75">
      <c r="A10" s="158">
        <v>3</v>
      </c>
      <c r="B10" s="81" t="s">
        <v>75</v>
      </c>
      <c r="C10" s="27">
        <v>7.5</v>
      </c>
      <c r="D10" s="28"/>
      <c r="E10" s="30"/>
      <c r="F10" s="27">
        <v>7.5</v>
      </c>
      <c r="G10" s="82"/>
      <c r="H10" s="29"/>
      <c r="I10" s="51">
        <f t="shared" si="0"/>
        <v>15</v>
      </c>
      <c r="J10" s="52">
        <f t="shared" si="0"/>
        <v>0</v>
      </c>
      <c r="K10" s="83">
        <f t="shared" si="0"/>
        <v>0</v>
      </c>
      <c r="L10" s="103">
        <f t="shared" si="1"/>
        <v>15</v>
      </c>
      <c r="M10" s="84"/>
      <c r="N10" s="85" t="s">
        <v>37</v>
      </c>
      <c r="O10" s="170">
        <f t="shared" si="2"/>
        <v>240</v>
      </c>
      <c r="P10" s="26">
        <f t="shared" si="3"/>
        <v>375</v>
      </c>
      <c r="Q10" s="51">
        <f aca="true" t="shared" si="5" ref="Q10:V24">W10+AC10</f>
        <v>60</v>
      </c>
      <c r="R10" s="52">
        <f t="shared" si="5"/>
        <v>60</v>
      </c>
      <c r="S10" s="52">
        <f t="shared" si="5"/>
        <v>120</v>
      </c>
      <c r="T10" s="52">
        <f t="shared" si="5"/>
        <v>0</v>
      </c>
      <c r="U10" s="52">
        <v>135</v>
      </c>
      <c r="V10" s="53">
        <f t="shared" si="5"/>
        <v>0</v>
      </c>
      <c r="W10" s="27">
        <v>30</v>
      </c>
      <c r="X10" s="28">
        <v>30</v>
      </c>
      <c r="Y10" s="28">
        <v>60</v>
      </c>
      <c r="Z10" s="28"/>
      <c r="AA10" s="28">
        <v>67</v>
      </c>
      <c r="AB10" s="29"/>
      <c r="AC10" s="27">
        <v>30</v>
      </c>
      <c r="AD10" s="30">
        <v>30</v>
      </c>
      <c r="AE10" s="30">
        <v>60</v>
      </c>
      <c r="AF10" s="30"/>
      <c r="AG10" s="28">
        <v>68</v>
      </c>
      <c r="AH10" s="30"/>
      <c r="AI10" s="81" t="s">
        <v>31</v>
      </c>
    </row>
    <row r="11" spans="1:35" ht="30.75">
      <c r="A11" s="158">
        <v>4</v>
      </c>
      <c r="B11" s="81" t="s">
        <v>76</v>
      </c>
      <c r="C11" s="27">
        <v>1.5</v>
      </c>
      <c r="D11" s="28"/>
      <c r="E11" s="30"/>
      <c r="F11" s="27">
        <v>2</v>
      </c>
      <c r="G11" s="82"/>
      <c r="H11" s="29"/>
      <c r="I11" s="51">
        <f t="shared" si="0"/>
        <v>3.5</v>
      </c>
      <c r="J11" s="52">
        <f t="shared" si="0"/>
        <v>0</v>
      </c>
      <c r="K11" s="83">
        <f t="shared" si="0"/>
        <v>0</v>
      </c>
      <c r="L11" s="103">
        <f t="shared" si="1"/>
        <v>3.5</v>
      </c>
      <c r="M11" s="84"/>
      <c r="N11" s="85" t="s">
        <v>37</v>
      </c>
      <c r="O11" s="170">
        <f t="shared" si="2"/>
        <v>45</v>
      </c>
      <c r="P11" s="26">
        <f t="shared" si="3"/>
        <v>88</v>
      </c>
      <c r="Q11" s="51">
        <f t="shared" si="5"/>
        <v>30</v>
      </c>
      <c r="R11" s="52">
        <v>15</v>
      </c>
      <c r="S11" s="52">
        <f t="shared" si="5"/>
        <v>0</v>
      </c>
      <c r="T11" s="52">
        <f t="shared" si="5"/>
        <v>0</v>
      </c>
      <c r="U11" s="52">
        <v>43</v>
      </c>
      <c r="V11" s="53">
        <f t="shared" si="5"/>
        <v>0</v>
      </c>
      <c r="W11" s="27">
        <v>15</v>
      </c>
      <c r="X11" s="28">
        <v>7</v>
      </c>
      <c r="Y11" s="28"/>
      <c r="Z11" s="28"/>
      <c r="AA11" s="28">
        <v>16</v>
      </c>
      <c r="AB11" s="29"/>
      <c r="AC11" s="27">
        <v>15</v>
      </c>
      <c r="AD11" s="28">
        <v>8</v>
      </c>
      <c r="AE11" s="30"/>
      <c r="AF11" s="30"/>
      <c r="AG11" s="28">
        <v>27</v>
      </c>
      <c r="AH11" s="30"/>
      <c r="AI11" s="81" t="s">
        <v>77</v>
      </c>
    </row>
    <row r="12" spans="1:35" ht="46.5">
      <c r="A12" s="158">
        <v>5</v>
      </c>
      <c r="B12" s="81" t="s">
        <v>78</v>
      </c>
      <c r="C12" s="27">
        <v>2</v>
      </c>
      <c r="D12" s="28"/>
      <c r="E12" s="30"/>
      <c r="F12" s="27"/>
      <c r="G12" s="82"/>
      <c r="H12" s="29"/>
      <c r="I12" s="51">
        <f t="shared" si="0"/>
        <v>2</v>
      </c>
      <c r="J12" s="52">
        <f t="shared" si="0"/>
        <v>0</v>
      </c>
      <c r="K12" s="83">
        <f t="shared" si="0"/>
        <v>0</v>
      </c>
      <c r="L12" s="103">
        <f t="shared" si="1"/>
        <v>2</v>
      </c>
      <c r="M12" s="84" t="s">
        <v>40</v>
      </c>
      <c r="N12" s="85"/>
      <c r="O12" s="170">
        <v>30</v>
      </c>
      <c r="P12" s="26">
        <f t="shared" si="3"/>
        <v>50</v>
      </c>
      <c r="Q12" s="51">
        <f t="shared" si="5"/>
        <v>10</v>
      </c>
      <c r="R12" s="52">
        <v>4</v>
      </c>
      <c r="S12" s="52">
        <v>16</v>
      </c>
      <c r="T12" s="52">
        <f t="shared" si="5"/>
        <v>0</v>
      </c>
      <c r="U12" s="52">
        <v>20</v>
      </c>
      <c r="V12" s="53">
        <f t="shared" si="5"/>
        <v>0</v>
      </c>
      <c r="W12" s="27">
        <v>10</v>
      </c>
      <c r="X12" s="28">
        <v>4</v>
      </c>
      <c r="Y12" s="28">
        <v>16</v>
      </c>
      <c r="Z12" s="28"/>
      <c r="AA12" s="28">
        <v>20</v>
      </c>
      <c r="AB12" s="29"/>
      <c r="AC12" s="27"/>
      <c r="AD12" s="28"/>
      <c r="AE12" s="30"/>
      <c r="AF12" s="30"/>
      <c r="AG12" s="28"/>
      <c r="AH12" s="30"/>
      <c r="AI12" s="81" t="s">
        <v>79</v>
      </c>
    </row>
    <row r="13" spans="1:35" ht="46.5">
      <c r="A13" s="158">
        <v>6</v>
      </c>
      <c r="B13" s="136" t="s">
        <v>209</v>
      </c>
      <c r="C13" s="31">
        <v>3</v>
      </c>
      <c r="D13" s="32"/>
      <c r="E13" s="34"/>
      <c r="F13" s="31"/>
      <c r="G13" s="137"/>
      <c r="H13" s="33"/>
      <c r="I13" s="54">
        <f t="shared" si="0"/>
        <v>3</v>
      </c>
      <c r="J13" s="55">
        <f t="shared" si="0"/>
        <v>0</v>
      </c>
      <c r="K13" s="138">
        <f t="shared" si="0"/>
        <v>0</v>
      </c>
      <c r="L13" s="103">
        <f t="shared" si="1"/>
        <v>3</v>
      </c>
      <c r="M13" s="139" t="s">
        <v>37</v>
      </c>
      <c r="N13" s="140"/>
      <c r="O13" s="171">
        <f t="shared" si="2"/>
        <v>35</v>
      </c>
      <c r="P13" s="26">
        <f t="shared" si="3"/>
        <v>75</v>
      </c>
      <c r="Q13" s="54">
        <f t="shared" si="5"/>
        <v>15</v>
      </c>
      <c r="R13" s="55">
        <f t="shared" si="5"/>
        <v>0</v>
      </c>
      <c r="S13" s="55">
        <v>20</v>
      </c>
      <c r="T13" s="55">
        <f t="shared" si="5"/>
        <v>0</v>
      </c>
      <c r="U13" s="55">
        <v>40</v>
      </c>
      <c r="V13" s="56">
        <f t="shared" si="5"/>
        <v>0</v>
      </c>
      <c r="W13" s="31">
        <v>15</v>
      </c>
      <c r="X13" s="32"/>
      <c r="Y13" s="32">
        <v>20</v>
      </c>
      <c r="Z13" s="32"/>
      <c r="AA13" s="32">
        <v>40</v>
      </c>
      <c r="AB13" s="33"/>
      <c r="AC13" s="31"/>
      <c r="AD13" s="32"/>
      <c r="AE13" s="34"/>
      <c r="AF13" s="34"/>
      <c r="AG13" s="32"/>
      <c r="AH13" s="34"/>
      <c r="AI13" s="136" t="s">
        <v>34</v>
      </c>
    </row>
    <row r="14" spans="1:35" ht="46.5">
      <c r="A14" s="158">
        <v>7</v>
      </c>
      <c r="B14" s="402" t="s">
        <v>83</v>
      </c>
      <c r="C14" s="89">
        <v>1</v>
      </c>
      <c r="D14" s="88"/>
      <c r="E14" s="94"/>
      <c r="F14" s="95"/>
      <c r="G14" s="403"/>
      <c r="H14" s="94"/>
      <c r="I14" s="97">
        <f t="shared" si="0"/>
        <v>1</v>
      </c>
      <c r="J14" s="98">
        <f t="shared" si="0"/>
        <v>0</v>
      </c>
      <c r="K14" s="104">
        <f t="shared" si="0"/>
        <v>0</v>
      </c>
      <c r="L14" s="103">
        <f t="shared" si="1"/>
        <v>1</v>
      </c>
      <c r="M14" s="101" t="s">
        <v>40</v>
      </c>
      <c r="N14" s="102"/>
      <c r="O14" s="103">
        <f t="shared" si="2"/>
        <v>7</v>
      </c>
      <c r="P14" s="159">
        <f t="shared" si="3"/>
        <v>25</v>
      </c>
      <c r="Q14" s="97">
        <f t="shared" si="5"/>
        <v>2</v>
      </c>
      <c r="R14" s="98">
        <f t="shared" si="5"/>
        <v>0</v>
      </c>
      <c r="S14" s="98">
        <f t="shared" si="5"/>
        <v>5</v>
      </c>
      <c r="T14" s="98">
        <f t="shared" si="5"/>
        <v>0</v>
      </c>
      <c r="U14" s="98">
        <v>18</v>
      </c>
      <c r="V14" s="104">
        <f t="shared" si="5"/>
        <v>0</v>
      </c>
      <c r="W14" s="95">
        <v>2</v>
      </c>
      <c r="X14" s="88"/>
      <c r="Y14" s="88">
        <v>5</v>
      </c>
      <c r="Z14" s="88"/>
      <c r="AA14" s="88">
        <v>18</v>
      </c>
      <c r="AB14" s="96"/>
      <c r="AC14" s="95"/>
      <c r="AD14" s="89"/>
      <c r="AE14" s="88"/>
      <c r="AF14" s="88"/>
      <c r="AG14" s="88"/>
      <c r="AH14" s="94"/>
      <c r="AI14" s="93" t="s">
        <v>84</v>
      </c>
    </row>
    <row r="15" spans="1:35" ht="46.5">
      <c r="A15" s="158">
        <v>8</v>
      </c>
      <c r="B15" s="402" t="s">
        <v>85</v>
      </c>
      <c r="C15" s="89">
        <v>0.5</v>
      </c>
      <c r="D15" s="404">
        <v>0.5</v>
      </c>
      <c r="E15" s="94"/>
      <c r="F15" s="95">
        <v>1</v>
      </c>
      <c r="G15" s="403">
        <v>1</v>
      </c>
      <c r="H15" s="94"/>
      <c r="I15" s="97">
        <f>C15+F15</f>
        <v>1.5</v>
      </c>
      <c r="J15" s="407">
        <v>1.5</v>
      </c>
      <c r="K15" s="99">
        <f t="shared" si="0"/>
        <v>0</v>
      </c>
      <c r="L15" s="103">
        <f t="shared" si="1"/>
        <v>3</v>
      </c>
      <c r="M15" s="405"/>
      <c r="N15" s="406" t="s">
        <v>37</v>
      </c>
      <c r="O15" s="103">
        <v>40</v>
      </c>
      <c r="P15" s="159">
        <f t="shared" si="3"/>
        <v>75</v>
      </c>
      <c r="Q15" s="97">
        <v>20</v>
      </c>
      <c r="R15" s="98">
        <f t="shared" si="5"/>
        <v>0</v>
      </c>
      <c r="S15" s="98">
        <f t="shared" si="5"/>
        <v>0</v>
      </c>
      <c r="T15" s="98">
        <v>20</v>
      </c>
      <c r="U15" s="98">
        <v>35</v>
      </c>
      <c r="V15" s="104">
        <f t="shared" si="5"/>
        <v>0</v>
      </c>
      <c r="W15" s="95">
        <v>5</v>
      </c>
      <c r="X15" s="88"/>
      <c r="Y15" s="88"/>
      <c r="Z15" s="88">
        <v>5</v>
      </c>
      <c r="AA15" s="88">
        <v>15</v>
      </c>
      <c r="AB15" s="96"/>
      <c r="AC15" s="95">
        <v>15</v>
      </c>
      <c r="AD15" s="89"/>
      <c r="AE15" s="88"/>
      <c r="AF15" s="88">
        <v>15</v>
      </c>
      <c r="AG15" s="88">
        <v>20</v>
      </c>
      <c r="AH15" s="94"/>
      <c r="AI15" s="93" t="s">
        <v>86</v>
      </c>
    </row>
    <row r="16" spans="1:35" ht="46.5">
      <c r="A16" s="158">
        <v>9</v>
      </c>
      <c r="B16" s="402" t="s">
        <v>87</v>
      </c>
      <c r="C16" s="89">
        <v>1</v>
      </c>
      <c r="D16" s="88"/>
      <c r="E16" s="94"/>
      <c r="F16" s="95"/>
      <c r="G16" s="403"/>
      <c r="H16" s="94"/>
      <c r="I16" s="97">
        <f>C16+F16</f>
        <v>1</v>
      </c>
      <c r="J16" s="98">
        <f t="shared" si="0"/>
        <v>0</v>
      </c>
      <c r="K16" s="99">
        <f t="shared" si="0"/>
        <v>0</v>
      </c>
      <c r="L16" s="103">
        <f t="shared" si="1"/>
        <v>1</v>
      </c>
      <c r="M16" s="101" t="s">
        <v>40</v>
      </c>
      <c r="N16" s="102"/>
      <c r="O16" s="103">
        <f t="shared" si="2"/>
        <v>10</v>
      </c>
      <c r="P16" s="159">
        <f t="shared" si="3"/>
        <v>25</v>
      </c>
      <c r="Q16" s="97">
        <v>5</v>
      </c>
      <c r="R16" s="98">
        <f t="shared" si="5"/>
        <v>0</v>
      </c>
      <c r="S16" s="98">
        <f t="shared" si="5"/>
        <v>5</v>
      </c>
      <c r="T16" s="98">
        <f t="shared" si="5"/>
        <v>0</v>
      </c>
      <c r="U16" s="98">
        <f t="shared" si="5"/>
        <v>15</v>
      </c>
      <c r="V16" s="104">
        <f t="shared" si="5"/>
        <v>0</v>
      </c>
      <c r="W16" s="95">
        <v>5</v>
      </c>
      <c r="X16" s="88"/>
      <c r="Y16" s="88">
        <v>5</v>
      </c>
      <c r="Z16" s="88"/>
      <c r="AA16" s="88">
        <v>15</v>
      </c>
      <c r="AB16" s="96"/>
      <c r="AC16" s="95"/>
      <c r="AD16" s="89"/>
      <c r="AE16" s="89"/>
      <c r="AF16" s="89"/>
      <c r="AG16" s="88"/>
      <c r="AH16" s="94"/>
      <c r="AI16" s="93" t="s">
        <v>86</v>
      </c>
    </row>
    <row r="17" spans="1:35" ht="15">
      <c r="A17" s="158">
        <v>10</v>
      </c>
      <c r="B17" s="81" t="s">
        <v>88</v>
      </c>
      <c r="C17" s="35"/>
      <c r="D17" s="28"/>
      <c r="E17" s="30"/>
      <c r="F17" s="27">
        <v>2</v>
      </c>
      <c r="G17" s="28"/>
      <c r="H17" s="30"/>
      <c r="I17" s="51">
        <f t="shared" si="0"/>
        <v>2</v>
      </c>
      <c r="J17" s="52">
        <f t="shared" si="0"/>
        <v>0</v>
      </c>
      <c r="K17" s="83">
        <f t="shared" si="0"/>
        <v>0</v>
      </c>
      <c r="L17" s="103">
        <f t="shared" si="1"/>
        <v>2</v>
      </c>
      <c r="M17" s="84"/>
      <c r="N17" s="85" t="s">
        <v>40</v>
      </c>
      <c r="O17" s="170">
        <f t="shared" si="2"/>
        <v>30</v>
      </c>
      <c r="P17" s="159">
        <f t="shared" si="3"/>
        <v>50</v>
      </c>
      <c r="Q17" s="51">
        <f t="shared" si="5"/>
        <v>10</v>
      </c>
      <c r="R17" s="52">
        <f t="shared" si="5"/>
        <v>10</v>
      </c>
      <c r="S17" s="52">
        <f t="shared" si="5"/>
        <v>10</v>
      </c>
      <c r="T17" s="52">
        <f t="shared" si="5"/>
        <v>0</v>
      </c>
      <c r="U17" s="52">
        <v>20</v>
      </c>
      <c r="V17" s="53">
        <f t="shared" si="5"/>
        <v>0</v>
      </c>
      <c r="W17" s="27"/>
      <c r="X17" s="35"/>
      <c r="Y17" s="35"/>
      <c r="Z17" s="35"/>
      <c r="AA17" s="28"/>
      <c r="AB17" s="29"/>
      <c r="AC17" s="27">
        <v>10</v>
      </c>
      <c r="AD17" s="35">
        <v>10</v>
      </c>
      <c r="AE17" s="35">
        <v>10</v>
      </c>
      <c r="AF17" s="35"/>
      <c r="AG17" s="28">
        <v>20</v>
      </c>
      <c r="AH17" s="30"/>
      <c r="AI17" s="81" t="s">
        <v>89</v>
      </c>
    </row>
    <row r="18" spans="1:35" ht="15">
      <c r="A18" s="158">
        <v>11</v>
      </c>
      <c r="B18" s="81" t="s">
        <v>181</v>
      </c>
      <c r="C18" s="35">
        <v>1.5</v>
      </c>
      <c r="D18" s="28"/>
      <c r="E18" s="30"/>
      <c r="F18" s="27">
        <v>2</v>
      </c>
      <c r="G18" s="30"/>
      <c r="H18" s="29"/>
      <c r="I18" s="51">
        <f t="shared" si="0"/>
        <v>3.5</v>
      </c>
      <c r="J18" s="52">
        <f t="shared" si="0"/>
        <v>0</v>
      </c>
      <c r="K18" s="83">
        <f t="shared" si="0"/>
        <v>0</v>
      </c>
      <c r="L18" s="103">
        <f t="shared" si="1"/>
        <v>3.5</v>
      </c>
      <c r="M18" s="84"/>
      <c r="N18" s="85" t="s">
        <v>37</v>
      </c>
      <c r="O18" s="170">
        <f t="shared" si="2"/>
        <v>60</v>
      </c>
      <c r="P18" s="159">
        <f t="shared" si="3"/>
        <v>90</v>
      </c>
      <c r="Q18" s="51">
        <f t="shared" si="5"/>
        <v>0</v>
      </c>
      <c r="R18" s="52">
        <f t="shared" si="5"/>
        <v>0</v>
      </c>
      <c r="S18" s="52">
        <f t="shared" si="5"/>
        <v>60</v>
      </c>
      <c r="T18" s="52">
        <f t="shared" si="5"/>
        <v>0</v>
      </c>
      <c r="U18" s="52">
        <f t="shared" si="5"/>
        <v>30</v>
      </c>
      <c r="V18" s="53">
        <f t="shared" si="5"/>
        <v>0</v>
      </c>
      <c r="W18" s="27"/>
      <c r="X18" s="28"/>
      <c r="Y18" s="28">
        <v>30</v>
      </c>
      <c r="Z18" s="28"/>
      <c r="AA18" s="28">
        <v>15</v>
      </c>
      <c r="AB18" s="29"/>
      <c r="AC18" s="27"/>
      <c r="AD18" s="35"/>
      <c r="AE18" s="35">
        <v>30</v>
      </c>
      <c r="AF18" s="35"/>
      <c r="AG18" s="28">
        <v>15</v>
      </c>
      <c r="AH18" s="30"/>
      <c r="AI18" s="91" t="s">
        <v>54</v>
      </c>
    </row>
    <row r="19" spans="1:35" ht="48" customHeight="1">
      <c r="A19" s="158">
        <v>12</v>
      </c>
      <c r="B19" s="81" t="s">
        <v>91</v>
      </c>
      <c r="C19" s="35"/>
      <c r="D19" s="28"/>
      <c r="E19" s="30"/>
      <c r="F19" s="27">
        <v>2</v>
      </c>
      <c r="G19" s="28"/>
      <c r="H19" s="29"/>
      <c r="I19" s="51">
        <v>2</v>
      </c>
      <c r="J19" s="52">
        <f t="shared" si="0"/>
        <v>0</v>
      </c>
      <c r="K19" s="83">
        <f t="shared" si="0"/>
        <v>0</v>
      </c>
      <c r="L19" s="103">
        <f t="shared" si="1"/>
        <v>2</v>
      </c>
      <c r="M19" s="160"/>
      <c r="N19" s="85" t="s">
        <v>40</v>
      </c>
      <c r="O19" s="170">
        <v>20</v>
      </c>
      <c r="P19" s="159">
        <f t="shared" si="3"/>
        <v>50</v>
      </c>
      <c r="Q19" s="51">
        <v>10</v>
      </c>
      <c r="R19" s="52">
        <v>10</v>
      </c>
      <c r="S19" s="52">
        <v>0</v>
      </c>
      <c r="T19" s="52">
        <f t="shared" si="5"/>
        <v>0</v>
      </c>
      <c r="U19" s="52">
        <v>30</v>
      </c>
      <c r="V19" s="53">
        <f>AB19+AH19</f>
        <v>0</v>
      </c>
      <c r="W19" s="27"/>
      <c r="X19" s="28"/>
      <c r="Y19" s="28"/>
      <c r="Z19" s="28"/>
      <c r="AA19" s="28"/>
      <c r="AB19" s="29"/>
      <c r="AC19" s="27">
        <v>10</v>
      </c>
      <c r="AD19" s="35">
        <v>10</v>
      </c>
      <c r="AE19" s="35">
        <v>0</v>
      </c>
      <c r="AF19" s="35"/>
      <c r="AG19" s="28">
        <v>30</v>
      </c>
      <c r="AH19" s="29"/>
      <c r="AI19" s="81" t="s">
        <v>125</v>
      </c>
    </row>
    <row r="20" spans="1:35" ht="30.75">
      <c r="A20" s="158">
        <v>13</v>
      </c>
      <c r="B20" s="81" t="s">
        <v>92</v>
      </c>
      <c r="C20" s="27">
        <v>1.5</v>
      </c>
      <c r="D20" s="28"/>
      <c r="E20" s="30"/>
      <c r="F20" s="27">
        <v>0</v>
      </c>
      <c r="G20" s="82"/>
      <c r="H20" s="29"/>
      <c r="I20" s="51">
        <f aca="true" t="shared" si="6" ref="I20:K24">C20+F20</f>
        <v>1.5</v>
      </c>
      <c r="J20" s="52">
        <f t="shared" si="6"/>
        <v>0</v>
      </c>
      <c r="K20" s="83">
        <f t="shared" si="6"/>
        <v>0</v>
      </c>
      <c r="L20" s="103">
        <f t="shared" si="1"/>
        <v>1.5</v>
      </c>
      <c r="M20" s="160" t="s">
        <v>40</v>
      </c>
      <c r="N20" s="143"/>
      <c r="O20" s="170">
        <f>SUM(Q20:T20)</f>
        <v>25</v>
      </c>
      <c r="P20" s="159">
        <f t="shared" si="3"/>
        <v>40</v>
      </c>
      <c r="Q20" s="51">
        <v>10</v>
      </c>
      <c r="R20" s="52">
        <v>15</v>
      </c>
      <c r="S20" s="52">
        <v>0</v>
      </c>
      <c r="T20" s="52">
        <f t="shared" si="5"/>
        <v>0</v>
      </c>
      <c r="U20" s="52">
        <v>15</v>
      </c>
      <c r="V20" s="53">
        <f t="shared" si="5"/>
        <v>0</v>
      </c>
      <c r="W20" s="27">
        <v>10</v>
      </c>
      <c r="X20" s="28">
        <v>15</v>
      </c>
      <c r="Y20" s="28">
        <v>0</v>
      </c>
      <c r="Z20" s="28"/>
      <c r="AA20" s="28">
        <v>15</v>
      </c>
      <c r="AB20" s="29"/>
      <c r="AC20" s="27"/>
      <c r="AD20" s="35"/>
      <c r="AE20" s="35"/>
      <c r="AF20" s="35"/>
      <c r="AG20" s="28"/>
      <c r="AH20" s="30"/>
      <c r="AI20" s="81" t="s">
        <v>106</v>
      </c>
    </row>
    <row r="21" spans="1:35" ht="30.75">
      <c r="A21" s="158">
        <v>14</v>
      </c>
      <c r="B21" s="81" t="s">
        <v>93</v>
      </c>
      <c r="C21" s="27"/>
      <c r="D21" s="28"/>
      <c r="E21" s="30"/>
      <c r="F21" s="27">
        <v>2</v>
      </c>
      <c r="G21" s="82"/>
      <c r="H21" s="29"/>
      <c r="I21" s="51">
        <v>2</v>
      </c>
      <c r="J21" s="52">
        <v>0</v>
      </c>
      <c r="K21" s="83">
        <v>0</v>
      </c>
      <c r="L21" s="103">
        <f t="shared" si="1"/>
        <v>2</v>
      </c>
      <c r="M21" s="142"/>
      <c r="N21" s="143" t="s">
        <v>40</v>
      </c>
      <c r="O21" s="170">
        <v>30</v>
      </c>
      <c r="P21" s="159">
        <f t="shared" si="3"/>
        <v>50</v>
      </c>
      <c r="Q21" s="51">
        <v>15</v>
      </c>
      <c r="R21" s="52"/>
      <c r="S21" s="52">
        <v>15</v>
      </c>
      <c r="T21" s="52">
        <v>0</v>
      </c>
      <c r="U21" s="52">
        <v>20</v>
      </c>
      <c r="V21" s="53">
        <v>0</v>
      </c>
      <c r="W21" s="27"/>
      <c r="X21" s="28"/>
      <c r="Y21" s="28"/>
      <c r="Z21" s="28"/>
      <c r="AA21" s="28"/>
      <c r="AB21" s="29"/>
      <c r="AC21" s="27">
        <v>15</v>
      </c>
      <c r="AD21" s="35">
        <v>0</v>
      </c>
      <c r="AE21" s="35">
        <v>15</v>
      </c>
      <c r="AF21" s="35"/>
      <c r="AG21" s="28">
        <v>20</v>
      </c>
      <c r="AH21" s="30"/>
      <c r="AI21" s="81" t="s">
        <v>106</v>
      </c>
    </row>
    <row r="22" spans="1:35" ht="30.75">
      <c r="A22" s="479">
        <v>15</v>
      </c>
      <c r="B22" s="491" t="s">
        <v>94</v>
      </c>
      <c r="C22" s="495"/>
      <c r="D22" s="493"/>
      <c r="E22" s="494"/>
      <c r="F22" s="495">
        <v>1</v>
      </c>
      <c r="G22" s="496"/>
      <c r="H22" s="500"/>
      <c r="I22" s="495">
        <f>C22+F22</f>
        <v>1</v>
      </c>
      <c r="J22" s="493">
        <f t="shared" si="6"/>
        <v>0</v>
      </c>
      <c r="K22" s="483">
        <f t="shared" si="6"/>
        <v>0</v>
      </c>
      <c r="L22" s="497">
        <f t="shared" si="1"/>
        <v>1</v>
      </c>
      <c r="M22" s="498"/>
      <c r="N22" s="501" t="s">
        <v>40</v>
      </c>
      <c r="O22" s="497">
        <f>SUM(Q22:T22)</f>
        <v>10</v>
      </c>
      <c r="P22" s="497">
        <f t="shared" si="3"/>
        <v>25</v>
      </c>
      <c r="Q22" s="495">
        <f t="shared" si="5"/>
        <v>0</v>
      </c>
      <c r="R22" s="493">
        <v>10</v>
      </c>
      <c r="S22" s="493">
        <f t="shared" si="5"/>
        <v>0</v>
      </c>
      <c r="T22" s="493">
        <f t="shared" si="5"/>
        <v>0</v>
      </c>
      <c r="U22" s="493">
        <f t="shared" si="5"/>
        <v>15</v>
      </c>
      <c r="V22" s="500">
        <f t="shared" si="5"/>
        <v>0</v>
      </c>
      <c r="W22" s="495"/>
      <c r="X22" s="493"/>
      <c r="Y22" s="493"/>
      <c r="Z22" s="493"/>
      <c r="AA22" s="493"/>
      <c r="AB22" s="500"/>
      <c r="AC22" s="495"/>
      <c r="AD22" s="492">
        <v>10</v>
      </c>
      <c r="AE22" s="492"/>
      <c r="AF22" s="492"/>
      <c r="AG22" s="493">
        <v>15</v>
      </c>
      <c r="AH22" s="494"/>
      <c r="AI22" s="93" t="s">
        <v>108</v>
      </c>
    </row>
    <row r="23" spans="1:35" ht="15">
      <c r="A23" s="158">
        <v>16</v>
      </c>
      <c r="B23" s="81" t="s">
        <v>124</v>
      </c>
      <c r="C23" s="27"/>
      <c r="D23" s="28"/>
      <c r="E23" s="29"/>
      <c r="F23" s="35"/>
      <c r="G23" s="28"/>
      <c r="H23" s="144">
        <v>2</v>
      </c>
      <c r="I23" s="51">
        <f t="shared" si="6"/>
        <v>0</v>
      </c>
      <c r="J23" s="52">
        <f t="shared" si="6"/>
        <v>0</v>
      </c>
      <c r="K23" s="83">
        <f t="shared" si="6"/>
        <v>2</v>
      </c>
      <c r="L23" s="103">
        <f t="shared" si="1"/>
        <v>2</v>
      </c>
      <c r="M23" s="84"/>
      <c r="N23" s="85" t="s">
        <v>40</v>
      </c>
      <c r="O23" s="170">
        <f>SUM(Q23:T23)</f>
        <v>0</v>
      </c>
      <c r="P23" s="159">
        <f t="shared" si="3"/>
        <v>45</v>
      </c>
      <c r="Q23" s="51">
        <f t="shared" si="5"/>
        <v>0</v>
      </c>
      <c r="R23" s="52">
        <f t="shared" si="5"/>
        <v>0</v>
      </c>
      <c r="S23" s="52">
        <f t="shared" si="5"/>
        <v>0</v>
      </c>
      <c r="T23" s="52">
        <f t="shared" si="5"/>
        <v>0</v>
      </c>
      <c r="U23" s="52">
        <f t="shared" si="5"/>
        <v>0</v>
      </c>
      <c r="V23" s="53">
        <v>45</v>
      </c>
      <c r="W23" s="27"/>
      <c r="X23" s="28"/>
      <c r="Y23" s="28"/>
      <c r="Z23" s="28"/>
      <c r="AA23" s="28"/>
      <c r="AB23" s="29"/>
      <c r="AC23" s="35"/>
      <c r="AD23" s="28"/>
      <c r="AE23" s="28"/>
      <c r="AF23" s="28"/>
      <c r="AG23" s="28"/>
      <c r="AH23" s="30">
        <v>45</v>
      </c>
      <c r="AI23" s="81" t="s">
        <v>95</v>
      </c>
    </row>
    <row r="24" spans="1:35" ht="30.75">
      <c r="A24" s="158">
        <v>17</v>
      </c>
      <c r="B24" s="145" t="s">
        <v>123</v>
      </c>
      <c r="C24" s="146"/>
      <c r="D24" s="28"/>
      <c r="E24" s="30"/>
      <c r="F24" s="27"/>
      <c r="G24" s="28"/>
      <c r="H24" s="105">
        <v>1.5</v>
      </c>
      <c r="I24" s="51">
        <f t="shared" si="6"/>
        <v>0</v>
      </c>
      <c r="J24" s="52">
        <f t="shared" si="6"/>
        <v>0</v>
      </c>
      <c r="K24" s="83">
        <f t="shared" si="6"/>
        <v>1.5</v>
      </c>
      <c r="L24" s="103">
        <f t="shared" si="1"/>
        <v>1.5</v>
      </c>
      <c r="M24" s="84"/>
      <c r="N24" s="85" t="s">
        <v>40</v>
      </c>
      <c r="O24" s="170">
        <f>SUM(Q24:T24)</f>
        <v>0</v>
      </c>
      <c r="P24" s="159">
        <v>40</v>
      </c>
      <c r="Q24" s="51">
        <f t="shared" si="5"/>
        <v>0</v>
      </c>
      <c r="R24" s="52">
        <f t="shared" si="5"/>
        <v>0</v>
      </c>
      <c r="S24" s="52">
        <f t="shared" si="5"/>
        <v>0</v>
      </c>
      <c r="T24" s="52">
        <f t="shared" si="5"/>
        <v>0</v>
      </c>
      <c r="U24" s="52">
        <f t="shared" si="5"/>
        <v>0</v>
      </c>
      <c r="V24" s="53">
        <v>40</v>
      </c>
      <c r="W24" s="27"/>
      <c r="X24" s="28"/>
      <c r="Y24" s="28"/>
      <c r="Z24" s="28"/>
      <c r="AA24" s="28"/>
      <c r="AB24" s="29"/>
      <c r="AC24" s="35"/>
      <c r="AD24" s="35"/>
      <c r="AE24" s="35"/>
      <c r="AF24" s="35"/>
      <c r="AG24" s="28"/>
      <c r="AH24" s="30">
        <v>40</v>
      </c>
      <c r="AI24" s="81" t="s">
        <v>126</v>
      </c>
    </row>
    <row r="25" spans="1:35" ht="26.25" customHeight="1">
      <c r="A25" s="158"/>
      <c r="B25" s="636" t="s">
        <v>112</v>
      </c>
      <c r="C25" s="637"/>
      <c r="D25" s="637"/>
      <c r="E25" s="637"/>
      <c r="F25" s="637"/>
      <c r="G25" s="637"/>
      <c r="H25" s="637"/>
      <c r="I25" s="637"/>
      <c r="J25" s="637"/>
      <c r="K25" s="637"/>
      <c r="L25" s="637"/>
      <c r="M25" s="637"/>
      <c r="N25" s="637"/>
      <c r="O25" s="637"/>
      <c r="P25" s="637"/>
      <c r="Q25" s="637"/>
      <c r="R25" s="637"/>
      <c r="S25" s="637"/>
      <c r="T25" s="637"/>
      <c r="U25" s="637"/>
      <c r="V25" s="637"/>
      <c r="W25" s="637"/>
      <c r="X25" s="637"/>
      <c r="Y25" s="637"/>
      <c r="Z25" s="637"/>
      <c r="AA25" s="637"/>
      <c r="AB25" s="637"/>
      <c r="AC25" s="637"/>
      <c r="AD25" s="637"/>
      <c r="AE25" s="637"/>
      <c r="AF25" s="637"/>
      <c r="AG25" s="637"/>
      <c r="AH25" s="637"/>
      <c r="AI25" s="638"/>
    </row>
    <row r="26" spans="1:35" ht="30.75">
      <c r="A26" s="158">
        <v>19</v>
      </c>
      <c r="B26" s="93" t="s">
        <v>119</v>
      </c>
      <c r="C26" s="89">
        <v>3</v>
      </c>
      <c r="D26" s="88"/>
      <c r="E26" s="94"/>
      <c r="F26" s="95"/>
      <c r="G26" s="403"/>
      <c r="H26" s="94"/>
      <c r="I26" s="97">
        <f>C26+F26</f>
        <v>3</v>
      </c>
      <c r="J26" s="98">
        <f aca="true" t="shared" si="7" ref="I26:K30">D26+G26</f>
        <v>0</v>
      </c>
      <c r="K26" s="409">
        <f t="shared" si="7"/>
        <v>0</v>
      </c>
      <c r="L26" s="103">
        <f aca="true" t="shared" si="8" ref="L26:L31">SUM(I26:K26)</f>
        <v>3</v>
      </c>
      <c r="M26" s="101" t="s">
        <v>40</v>
      </c>
      <c r="N26" s="408"/>
      <c r="O26" s="103">
        <v>45</v>
      </c>
      <c r="P26" s="159">
        <f aca="true" t="shared" si="9" ref="P26:P31">SUM(Q26:V26)</f>
        <v>75</v>
      </c>
      <c r="Q26" s="97">
        <v>10</v>
      </c>
      <c r="R26" s="98">
        <v>10</v>
      </c>
      <c r="S26" s="98">
        <v>25</v>
      </c>
      <c r="T26" s="98">
        <f>Z26+AF26</f>
        <v>0</v>
      </c>
      <c r="U26" s="98">
        <v>30</v>
      </c>
      <c r="V26" s="104">
        <f>AB26+AH26</f>
        <v>0</v>
      </c>
      <c r="W26" s="95">
        <v>10</v>
      </c>
      <c r="X26" s="88">
        <v>10</v>
      </c>
      <c r="Y26" s="88">
        <v>25</v>
      </c>
      <c r="Z26" s="88"/>
      <c r="AA26" s="88">
        <v>30</v>
      </c>
      <c r="AB26" s="96"/>
      <c r="AC26" s="95"/>
      <c r="AD26" s="88"/>
      <c r="AE26" s="94"/>
      <c r="AF26" s="94"/>
      <c r="AG26" s="88"/>
      <c r="AH26" s="94"/>
      <c r="AI26" s="93" t="s">
        <v>31</v>
      </c>
    </row>
    <row r="27" spans="1:35" ht="44.25" customHeight="1">
      <c r="A27" s="158">
        <v>20</v>
      </c>
      <c r="B27" s="93" t="s">
        <v>120</v>
      </c>
      <c r="C27" s="89">
        <v>1</v>
      </c>
      <c r="D27" s="88"/>
      <c r="E27" s="94"/>
      <c r="F27" s="95"/>
      <c r="G27" s="403"/>
      <c r="H27" s="94"/>
      <c r="I27" s="97">
        <f t="shared" si="7"/>
        <v>1</v>
      </c>
      <c r="J27" s="98"/>
      <c r="K27" s="99"/>
      <c r="L27" s="103">
        <f t="shared" si="8"/>
        <v>1</v>
      </c>
      <c r="M27" s="101" t="s">
        <v>40</v>
      </c>
      <c r="N27" s="408"/>
      <c r="O27" s="103">
        <v>15</v>
      </c>
      <c r="P27" s="159">
        <f t="shared" si="9"/>
        <v>25</v>
      </c>
      <c r="Q27" s="97">
        <v>5</v>
      </c>
      <c r="R27" s="98">
        <v>5</v>
      </c>
      <c r="S27" s="98">
        <v>5</v>
      </c>
      <c r="T27" s="98"/>
      <c r="U27" s="98">
        <v>10</v>
      </c>
      <c r="V27" s="104"/>
      <c r="W27" s="95">
        <v>5</v>
      </c>
      <c r="X27" s="88">
        <v>5</v>
      </c>
      <c r="Y27" s="88">
        <v>5</v>
      </c>
      <c r="Z27" s="88"/>
      <c r="AA27" s="88">
        <v>10</v>
      </c>
      <c r="AB27" s="96"/>
      <c r="AC27" s="95"/>
      <c r="AD27" s="89"/>
      <c r="AE27" s="94"/>
      <c r="AF27" s="94"/>
      <c r="AG27" s="88"/>
      <c r="AH27" s="94"/>
      <c r="AI27" s="93" t="s">
        <v>105</v>
      </c>
    </row>
    <row r="28" spans="1:35" ht="46.5">
      <c r="A28" s="479">
        <v>21</v>
      </c>
      <c r="B28" s="480" t="s">
        <v>216</v>
      </c>
      <c r="C28" s="481">
        <v>0.5</v>
      </c>
      <c r="D28" s="482"/>
      <c r="E28" s="483"/>
      <c r="F28" s="484"/>
      <c r="G28" s="485"/>
      <c r="H28" s="483"/>
      <c r="I28" s="484">
        <f t="shared" si="7"/>
        <v>0.5</v>
      </c>
      <c r="J28" s="482">
        <f t="shared" si="7"/>
        <v>0</v>
      </c>
      <c r="K28" s="483">
        <f t="shared" si="7"/>
        <v>0</v>
      </c>
      <c r="L28" s="486">
        <f t="shared" si="8"/>
        <v>0.5</v>
      </c>
      <c r="M28" s="487" t="s">
        <v>40</v>
      </c>
      <c r="N28" s="488"/>
      <c r="O28" s="486">
        <f>SUM(Q28:T28)</f>
        <v>5</v>
      </c>
      <c r="P28" s="486">
        <f t="shared" si="9"/>
        <v>13</v>
      </c>
      <c r="Q28" s="484">
        <f>W28+AC28</f>
        <v>0</v>
      </c>
      <c r="R28" s="482">
        <v>5</v>
      </c>
      <c r="S28" s="482">
        <v>0</v>
      </c>
      <c r="T28" s="482">
        <f>Z28+AF28</f>
        <v>0</v>
      </c>
      <c r="U28" s="482">
        <v>8</v>
      </c>
      <c r="V28" s="489">
        <f>AB28+AH28</f>
        <v>0</v>
      </c>
      <c r="W28" s="484"/>
      <c r="X28" s="482">
        <v>5</v>
      </c>
      <c r="Y28" s="482"/>
      <c r="Z28" s="482"/>
      <c r="AA28" s="482">
        <v>8</v>
      </c>
      <c r="AB28" s="489"/>
      <c r="AC28" s="484"/>
      <c r="AD28" s="481"/>
      <c r="AE28" s="482"/>
      <c r="AF28" s="482"/>
      <c r="AG28" s="482"/>
      <c r="AH28" s="483"/>
      <c r="AI28" s="490" t="s">
        <v>180</v>
      </c>
    </row>
    <row r="29" spans="1:35" ht="30.75">
      <c r="A29" s="479">
        <v>22</v>
      </c>
      <c r="B29" s="491" t="s">
        <v>121</v>
      </c>
      <c r="C29" s="492">
        <v>0.5</v>
      </c>
      <c r="D29" s="493"/>
      <c r="E29" s="494"/>
      <c r="F29" s="495"/>
      <c r="G29" s="496"/>
      <c r="H29" s="494"/>
      <c r="I29" s="495">
        <f t="shared" si="7"/>
        <v>0.5</v>
      </c>
      <c r="J29" s="493">
        <f t="shared" si="7"/>
        <v>0</v>
      </c>
      <c r="K29" s="483">
        <f t="shared" si="7"/>
        <v>0</v>
      </c>
      <c r="L29" s="497">
        <f t="shared" si="8"/>
        <v>0.5</v>
      </c>
      <c r="M29" s="498" t="s">
        <v>40</v>
      </c>
      <c r="N29" s="499"/>
      <c r="O29" s="497">
        <f>SUM(Q29:T29)</f>
        <v>5</v>
      </c>
      <c r="P29" s="497">
        <f t="shared" si="9"/>
        <v>13</v>
      </c>
      <c r="Q29" s="495">
        <f>W29+AC29</f>
        <v>0</v>
      </c>
      <c r="R29" s="493">
        <v>5</v>
      </c>
      <c r="S29" s="493">
        <v>0</v>
      </c>
      <c r="T29" s="493">
        <f>Z29+AF29</f>
        <v>0</v>
      </c>
      <c r="U29" s="493">
        <v>8</v>
      </c>
      <c r="V29" s="500">
        <f>AB29+AH29</f>
        <v>0</v>
      </c>
      <c r="W29" s="495"/>
      <c r="X29" s="493">
        <v>5</v>
      </c>
      <c r="Y29" s="493"/>
      <c r="Z29" s="493"/>
      <c r="AA29" s="493">
        <v>8</v>
      </c>
      <c r="AB29" s="500"/>
      <c r="AC29" s="495"/>
      <c r="AD29" s="492"/>
      <c r="AE29" s="493"/>
      <c r="AF29" s="493"/>
      <c r="AG29" s="493"/>
      <c r="AH29" s="494"/>
      <c r="AI29" s="93" t="s">
        <v>180</v>
      </c>
    </row>
    <row r="30" spans="1:35" ht="30.75">
      <c r="A30" s="158">
        <v>23</v>
      </c>
      <c r="B30" s="81" t="s">
        <v>122</v>
      </c>
      <c r="C30" s="27"/>
      <c r="D30" s="28"/>
      <c r="E30" s="30"/>
      <c r="F30" s="27">
        <v>4</v>
      </c>
      <c r="G30" s="82"/>
      <c r="H30" s="29"/>
      <c r="I30" s="51">
        <v>4</v>
      </c>
      <c r="J30" s="52">
        <f t="shared" si="7"/>
        <v>0</v>
      </c>
      <c r="K30" s="83">
        <f t="shared" si="7"/>
        <v>0</v>
      </c>
      <c r="L30" s="103">
        <f t="shared" si="8"/>
        <v>4</v>
      </c>
      <c r="M30" s="84"/>
      <c r="N30" s="85" t="s">
        <v>37</v>
      </c>
      <c r="O30" s="170">
        <f>SUM(Q30:T30)</f>
        <v>75</v>
      </c>
      <c r="P30" s="159">
        <f t="shared" si="9"/>
        <v>100</v>
      </c>
      <c r="Q30" s="51">
        <f>W30+AC30</f>
        <v>30</v>
      </c>
      <c r="R30" s="52">
        <v>15</v>
      </c>
      <c r="S30" s="52">
        <v>30</v>
      </c>
      <c r="T30" s="52">
        <f>Z30+AF30</f>
        <v>0</v>
      </c>
      <c r="U30" s="52">
        <v>25</v>
      </c>
      <c r="V30" s="53">
        <f>AB30+AH30</f>
        <v>0</v>
      </c>
      <c r="W30" s="27"/>
      <c r="X30" s="28"/>
      <c r="Y30" s="28"/>
      <c r="Z30" s="28"/>
      <c r="AA30" s="28"/>
      <c r="AB30" s="29"/>
      <c r="AC30" s="27">
        <v>30</v>
      </c>
      <c r="AD30" s="35">
        <v>15</v>
      </c>
      <c r="AE30" s="35">
        <v>30</v>
      </c>
      <c r="AF30" s="35"/>
      <c r="AG30" s="28">
        <v>25</v>
      </c>
      <c r="AH30" s="30"/>
      <c r="AI30" s="81" t="s">
        <v>31</v>
      </c>
    </row>
    <row r="31" spans="1:35" ht="46.5" thickBot="1">
      <c r="A31" s="158">
        <v>24</v>
      </c>
      <c r="B31" s="161" t="s">
        <v>210</v>
      </c>
      <c r="C31" s="115">
        <v>2</v>
      </c>
      <c r="D31" s="109"/>
      <c r="E31" s="110"/>
      <c r="F31" s="108">
        <v>2</v>
      </c>
      <c r="G31" s="109"/>
      <c r="H31" s="111"/>
      <c r="I31" s="112">
        <f>C31+F31</f>
        <v>4</v>
      </c>
      <c r="J31" s="113">
        <f>D31+G31</f>
        <v>0</v>
      </c>
      <c r="K31" s="114">
        <f>E31+H31</f>
        <v>0</v>
      </c>
      <c r="L31" s="172">
        <f t="shared" si="8"/>
        <v>4</v>
      </c>
      <c r="M31" s="162"/>
      <c r="N31" s="116" t="s">
        <v>40</v>
      </c>
      <c r="O31" s="173">
        <v>90</v>
      </c>
      <c r="P31" s="159">
        <f t="shared" si="9"/>
        <v>100</v>
      </c>
      <c r="Q31" s="112">
        <f>W31+AC31</f>
        <v>0</v>
      </c>
      <c r="R31" s="113">
        <f>X31+AD31</f>
        <v>30</v>
      </c>
      <c r="S31" s="113">
        <f>Y31+AE31</f>
        <v>60</v>
      </c>
      <c r="T31" s="113">
        <f>Z31+AF31</f>
        <v>0</v>
      </c>
      <c r="U31" s="113">
        <v>10</v>
      </c>
      <c r="V31" s="163">
        <f>AB31+AH31</f>
        <v>0</v>
      </c>
      <c r="W31" s="108"/>
      <c r="X31" s="109">
        <v>15</v>
      </c>
      <c r="Y31" s="109">
        <v>30</v>
      </c>
      <c r="Z31" s="109"/>
      <c r="AA31" s="109">
        <v>5</v>
      </c>
      <c r="AB31" s="111"/>
      <c r="AC31" s="108"/>
      <c r="AD31" s="115">
        <v>15</v>
      </c>
      <c r="AE31" s="115">
        <v>30</v>
      </c>
      <c r="AF31" s="115"/>
      <c r="AG31" s="109">
        <v>5</v>
      </c>
      <c r="AH31" s="111"/>
      <c r="AI31" s="107" t="s">
        <v>31</v>
      </c>
    </row>
    <row r="32" spans="1:35" s="36" customFormat="1" ht="12.75" customHeight="1" thickBot="1">
      <c r="A32" s="639" t="s">
        <v>6</v>
      </c>
      <c r="B32" s="640"/>
      <c r="C32" s="291">
        <f aca="true" t="shared" si="10" ref="C32:L32">SUM(C8:C31)</f>
        <v>28</v>
      </c>
      <c r="D32" s="292">
        <f t="shared" si="10"/>
        <v>0.5</v>
      </c>
      <c r="E32" s="293">
        <f t="shared" si="10"/>
        <v>0</v>
      </c>
      <c r="F32" s="291">
        <f t="shared" si="10"/>
        <v>27</v>
      </c>
      <c r="G32" s="292">
        <f t="shared" si="10"/>
        <v>1</v>
      </c>
      <c r="H32" s="293">
        <f t="shared" si="10"/>
        <v>3.5</v>
      </c>
      <c r="I32" s="294">
        <f t="shared" si="10"/>
        <v>55</v>
      </c>
      <c r="J32" s="295">
        <f t="shared" si="10"/>
        <v>1.5</v>
      </c>
      <c r="K32" s="296">
        <f t="shared" si="10"/>
        <v>3.5</v>
      </c>
      <c r="L32" s="297">
        <f t="shared" si="10"/>
        <v>60</v>
      </c>
      <c r="M32" s="298">
        <f>COUNTIF(M8:M31,"EGZ")</f>
        <v>1</v>
      </c>
      <c r="N32" s="299">
        <f>COUNTIF(N8:N31,"EGZ")</f>
        <v>5</v>
      </c>
      <c r="O32" s="300">
        <f aca="true" t="shared" si="11" ref="O32:AH32">SUM(O8:O31)</f>
        <v>847</v>
      </c>
      <c r="P32" s="297">
        <f t="shared" si="11"/>
        <v>1505</v>
      </c>
      <c r="Q32" s="299">
        <f t="shared" si="11"/>
        <v>252</v>
      </c>
      <c r="R32" s="298">
        <f t="shared" si="11"/>
        <v>204</v>
      </c>
      <c r="S32" s="298">
        <f t="shared" si="11"/>
        <v>371</v>
      </c>
      <c r="T32" s="298">
        <f t="shared" si="11"/>
        <v>20</v>
      </c>
      <c r="U32" s="298">
        <f t="shared" si="11"/>
        <v>573</v>
      </c>
      <c r="V32" s="301">
        <f t="shared" si="11"/>
        <v>85</v>
      </c>
      <c r="W32" s="301">
        <f t="shared" si="11"/>
        <v>117</v>
      </c>
      <c r="X32" s="301">
        <f t="shared" si="11"/>
        <v>101</v>
      </c>
      <c r="Y32" s="301">
        <f t="shared" si="11"/>
        <v>196</v>
      </c>
      <c r="Z32" s="301">
        <f t="shared" si="11"/>
        <v>5</v>
      </c>
      <c r="AA32" s="301">
        <v>305</v>
      </c>
      <c r="AB32" s="301">
        <f t="shared" si="11"/>
        <v>0</v>
      </c>
      <c r="AC32" s="301">
        <f t="shared" si="11"/>
        <v>135</v>
      </c>
      <c r="AD32" s="301">
        <f t="shared" si="11"/>
        <v>103</v>
      </c>
      <c r="AE32" s="301">
        <f t="shared" si="11"/>
        <v>175</v>
      </c>
      <c r="AF32" s="301">
        <f t="shared" si="11"/>
        <v>15</v>
      </c>
      <c r="AG32" s="301">
        <f t="shared" si="11"/>
        <v>268</v>
      </c>
      <c r="AH32" s="301">
        <f t="shared" si="11"/>
        <v>85</v>
      </c>
      <c r="AI32" s="165"/>
    </row>
    <row r="33" spans="1:35" s="36" customFormat="1" ht="19.5" customHeight="1" thickBot="1">
      <c r="A33" s="2"/>
      <c r="B33" s="164" t="s">
        <v>21</v>
      </c>
      <c r="C33" s="641">
        <f>SUM(C32:E32)</f>
        <v>28.5</v>
      </c>
      <c r="D33" s="642"/>
      <c r="E33" s="643"/>
      <c r="F33" s="641">
        <f>SUM(F32:H32)</f>
        <v>31.5</v>
      </c>
      <c r="G33" s="642"/>
      <c r="H33" s="642"/>
      <c r="I33" s="166"/>
      <c r="J33" s="644" t="s">
        <v>27</v>
      </c>
      <c r="K33" s="645"/>
      <c r="L33" s="646"/>
      <c r="M33" s="647" t="s">
        <v>28</v>
      </c>
      <c r="N33" s="648"/>
      <c r="O33" s="167"/>
      <c r="P33" s="3"/>
      <c r="Q33" s="649">
        <f>Q32+R32+S32+T32</f>
        <v>847</v>
      </c>
      <c r="R33" s="650"/>
      <c r="S33" s="650"/>
      <c r="T33" s="651"/>
      <c r="U33" s="652">
        <f>U32+V32</f>
        <v>658</v>
      </c>
      <c r="V33" s="653"/>
      <c r="W33" s="654">
        <f>SUM(W32:Z32)</f>
        <v>419</v>
      </c>
      <c r="X33" s="655"/>
      <c r="Y33" s="655"/>
      <c r="Z33" s="656"/>
      <c r="AA33" s="626">
        <f>SUM(AA32:AB32)</f>
        <v>305</v>
      </c>
      <c r="AB33" s="628"/>
      <c r="AC33" s="654">
        <f>SUM(AC32:AF32)</f>
        <v>428</v>
      </c>
      <c r="AD33" s="655"/>
      <c r="AE33" s="655"/>
      <c r="AF33" s="656"/>
      <c r="AG33" s="626">
        <f>SUM(AG32:AH32)</f>
        <v>353</v>
      </c>
      <c r="AH33" s="628"/>
      <c r="AI33" s="7"/>
    </row>
    <row r="34" spans="1:35" s="36" customFormat="1" ht="12.75" customHeight="1" thickBot="1">
      <c r="A34" s="2"/>
      <c r="B34" s="37"/>
      <c r="C34" s="37"/>
      <c r="D34" s="37"/>
      <c r="E34" s="168"/>
      <c r="F34" s="37"/>
      <c r="G34" s="37"/>
      <c r="H34" s="37"/>
      <c r="I34" s="2"/>
      <c r="J34" s="657" t="s">
        <v>26</v>
      </c>
      <c r="K34" s="658"/>
      <c r="L34" s="658"/>
      <c r="M34" s="658"/>
      <c r="N34" s="659"/>
      <c r="O34" s="169"/>
      <c r="P34" s="3"/>
      <c r="Q34" s="652">
        <f>Q33+U33</f>
        <v>1505</v>
      </c>
      <c r="R34" s="660"/>
      <c r="S34" s="660"/>
      <c r="T34" s="660"/>
      <c r="U34" s="660"/>
      <c r="V34" s="629"/>
      <c r="W34" s="626">
        <f>W33+AA33</f>
        <v>724</v>
      </c>
      <c r="X34" s="660"/>
      <c r="Y34" s="660"/>
      <c r="Z34" s="660"/>
      <c r="AA34" s="660"/>
      <c r="AB34" s="629"/>
      <c r="AC34" s="626">
        <f>AC33+AG33</f>
        <v>781</v>
      </c>
      <c r="AD34" s="627"/>
      <c r="AE34" s="627"/>
      <c r="AF34" s="627"/>
      <c r="AG34" s="627"/>
      <c r="AH34" s="628"/>
      <c r="AI34" s="7"/>
    </row>
    <row r="35" spans="1:35" s="36" customFormat="1" ht="12.75" customHeight="1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3"/>
      <c r="N35" s="3"/>
      <c r="O35" s="3"/>
      <c r="P35" s="3"/>
      <c r="Q35" s="4"/>
      <c r="R35" s="4"/>
      <c r="S35" s="4"/>
      <c r="T35" s="4"/>
      <c r="U35" s="4"/>
      <c r="V35" s="5"/>
      <c r="W35" s="6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7"/>
    </row>
    <row r="36" spans="1:35" ht="12.75" customHeight="1">
      <c r="A36" s="668" t="s">
        <v>15</v>
      </c>
      <c r="B36" s="669"/>
      <c r="C36" s="670" t="s">
        <v>16</v>
      </c>
      <c r="D36" s="671"/>
      <c r="E36" s="671"/>
      <c r="F36" s="671"/>
      <c r="G36" s="671"/>
      <c r="H36" s="671"/>
      <c r="I36" s="671"/>
      <c r="J36" s="671"/>
      <c r="K36" s="671"/>
      <c r="L36" s="671"/>
      <c r="M36" s="671"/>
      <c r="N36" s="671"/>
      <c r="O36" s="671"/>
      <c r="P36" s="671"/>
      <c r="Q36" s="671"/>
      <c r="R36" s="671"/>
      <c r="S36" s="671"/>
      <c r="T36" s="671"/>
      <c r="U36" s="671"/>
      <c r="V36" s="672"/>
      <c r="W36" s="8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ht="12.75">
      <c r="A37" s="673" t="s">
        <v>96</v>
      </c>
      <c r="B37" s="674"/>
      <c r="C37" s="674" t="s">
        <v>97</v>
      </c>
      <c r="D37" s="674"/>
      <c r="E37" s="674"/>
      <c r="F37" s="674"/>
      <c r="G37" s="674"/>
      <c r="H37" s="674"/>
      <c r="I37" s="674"/>
      <c r="J37" s="674"/>
      <c r="K37" s="674"/>
      <c r="L37" s="674"/>
      <c r="M37" s="674"/>
      <c r="N37" s="674"/>
      <c r="O37" s="674"/>
      <c r="P37" s="674"/>
      <c r="Q37" s="674"/>
      <c r="R37" s="38" t="s">
        <v>98</v>
      </c>
      <c r="S37" s="39"/>
      <c r="T37" s="39"/>
      <c r="U37" s="39"/>
      <c r="V37" s="40"/>
      <c r="W37" s="8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ht="12.75">
      <c r="A38" s="661" t="s">
        <v>99</v>
      </c>
      <c r="B38" s="662"/>
      <c r="C38" s="674" t="s">
        <v>100</v>
      </c>
      <c r="D38" s="674"/>
      <c r="E38" s="674"/>
      <c r="F38" s="674"/>
      <c r="G38" s="674"/>
      <c r="H38" s="674"/>
      <c r="I38" s="674"/>
      <c r="J38" s="674"/>
      <c r="K38" s="674"/>
      <c r="L38" s="674"/>
      <c r="M38" s="674"/>
      <c r="N38" s="674"/>
      <c r="O38" s="674"/>
      <c r="P38" s="674"/>
      <c r="Q38" s="674"/>
      <c r="R38" s="41" t="s">
        <v>101</v>
      </c>
      <c r="S38" s="39"/>
      <c r="T38" s="39"/>
      <c r="U38" s="40"/>
      <c r="V38" s="42"/>
      <c r="W38" s="8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13.5" thickBot="1">
      <c r="A39" s="661"/>
      <c r="B39" s="662"/>
      <c r="C39" s="662" t="s">
        <v>102</v>
      </c>
      <c r="D39" s="662"/>
      <c r="E39" s="662"/>
      <c r="F39" s="662"/>
      <c r="G39" s="662"/>
      <c r="H39" s="662"/>
      <c r="I39" s="662"/>
      <c r="J39" s="662"/>
      <c r="K39" s="662"/>
      <c r="L39" s="662"/>
      <c r="M39" s="662"/>
      <c r="N39" s="662"/>
      <c r="O39" s="662"/>
      <c r="P39" s="662"/>
      <c r="Q39" s="662"/>
      <c r="R39" s="43" t="s">
        <v>103</v>
      </c>
      <c r="S39" s="44"/>
      <c r="T39" s="44"/>
      <c r="U39" s="45"/>
      <c r="V39" s="46"/>
      <c r="W39" s="8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13.5" thickBot="1">
      <c r="A40" s="663"/>
      <c r="B40" s="664"/>
      <c r="C40" s="665" t="s">
        <v>104</v>
      </c>
      <c r="D40" s="666"/>
      <c r="E40" s="666"/>
      <c r="F40" s="666"/>
      <c r="G40" s="666"/>
      <c r="H40" s="666"/>
      <c r="I40" s="666"/>
      <c r="J40" s="666"/>
      <c r="K40" s="666"/>
      <c r="L40" s="666"/>
      <c r="M40" s="666"/>
      <c r="N40" s="666"/>
      <c r="O40" s="666"/>
      <c r="P40" s="666"/>
      <c r="Q40" s="667"/>
      <c r="R40" s="47"/>
      <c r="S40" s="48"/>
      <c r="T40" s="48"/>
      <c r="U40" s="48"/>
      <c r="V40" s="4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ht="12.75">
      <c r="V41" s="22"/>
    </row>
    <row r="44" spans="3:4" ht="14.25">
      <c r="C44" s="36"/>
      <c r="D44" s="135"/>
    </row>
    <row r="46" spans="3:4" ht="14.25">
      <c r="C46" s="24"/>
      <c r="D46" s="50" t="s">
        <v>191</v>
      </c>
    </row>
  </sheetData>
  <sheetProtection/>
  <mergeCells count="50">
    <mergeCell ref="A39:B39"/>
    <mergeCell ref="C39:Q39"/>
    <mergeCell ref="A40:B40"/>
    <mergeCell ref="C40:Q40"/>
    <mergeCell ref="A36:B36"/>
    <mergeCell ref="C36:V36"/>
    <mergeCell ref="A37:B37"/>
    <mergeCell ref="C37:Q37"/>
    <mergeCell ref="A38:B38"/>
    <mergeCell ref="C38:Q38"/>
    <mergeCell ref="W33:Z33"/>
    <mergeCell ref="AA33:AB33"/>
    <mergeCell ref="AC33:AF33"/>
    <mergeCell ref="AG33:AH33"/>
    <mergeCell ref="J34:N34"/>
    <mergeCell ref="Q34:V34"/>
    <mergeCell ref="W34:AB34"/>
    <mergeCell ref="AC34:AH34"/>
    <mergeCell ref="C33:E33"/>
    <mergeCell ref="F33:H33"/>
    <mergeCell ref="J33:L33"/>
    <mergeCell ref="M33:N33"/>
    <mergeCell ref="Q33:T33"/>
    <mergeCell ref="U33:V33"/>
    <mergeCell ref="L6:L7"/>
    <mergeCell ref="M6:N6"/>
    <mergeCell ref="W6:AB6"/>
    <mergeCell ref="AC6:AH6"/>
    <mergeCell ref="B25:AI25"/>
    <mergeCell ref="A32:B32"/>
    <mergeCell ref="W4:AB5"/>
    <mergeCell ref="AC4:AH5"/>
    <mergeCell ref="AI4:AI7"/>
    <mergeCell ref="C5:H5"/>
    <mergeCell ref="I5:L5"/>
    <mergeCell ref="C6:E6"/>
    <mergeCell ref="F6:H6"/>
    <mergeCell ref="I6:I7"/>
    <mergeCell ref="J6:J7"/>
    <mergeCell ref="K6:K7"/>
    <mergeCell ref="A1:B1"/>
    <mergeCell ref="A2:AH2"/>
    <mergeCell ref="A3:AH3"/>
    <mergeCell ref="A4:A7"/>
    <mergeCell ref="B4:B7"/>
    <mergeCell ref="C4:L4"/>
    <mergeCell ref="M4:N5"/>
    <mergeCell ref="O4:O7"/>
    <mergeCell ref="P4:P7"/>
    <mergeCell ref="Q4:V6"/>
  </mergeCells>
  <printOptions/>
  <pageMargins left="0.7" right="0.7" top="0.75" bottom="0.75" header="0.3" footer="0.3"/>
  <pageSetup fitToHeight="1" fitToWidth="1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zoomScale="70" zoomScaleNormal="70" zoomScalePageLayoutView="0" workbookViewId="0" topLeftCell="C22">
      <selection activeCell="K35" sqref="K35"/>
    </sheetView>
  </sheetViews>
  <sheetFormatPr defaultColWidth="9.125" defaultRowHeight="12.75"/>
  <cols>
    <col min="1" max="1" width="6.875" style="50" customWidth="1"/>
    <col min="2" max="2" width="33.50390625" style="50" customWidth="1"/>
    <col min="3" max="3" width="4.125" style="50" customWidth="1"/>
    <col min="4" max="5" width="4.00390625" style="50" customWidth="1"/>
    <col min="6" max="6" width="4.125" style="50" customWidth="1"/>
    <col min="7" max="7" width="5.125" style="50" customWidth="1"/>
    <col min="8" max="8" width="4.00390625" style="50" customWidth="1"/>
    <col min="9" max="9" width="4.125" style="50" customWidth="1"/>
    <col min="10" max="10" width="4.00390625" style="50" customWidth="1"/>
    <col min="11" max="11" width="5.00390625" style="50" customWidth="1"/>
    <col min="12" max="12" width="8.125" style="50" customWidth="1"/>
    <col min="13" max="13" width="5.50390625" style="50" customWidth="1"/>
    <col min="14" max="14" width="6.125" style="50" customWidth="1"/>
    <col min="15" max="16" width="9.00390625" style="50" customWidth="1"/>
    <col min="17" max="17" width="6.50390625" style="50" bestFit="1" customWidth="1"/>
    <col min="18" max="19" width="6.50390625" style="50" customWidth="1"/>
    <col min="20" max="20" width="6.125" style="50" bestFit="1" customWidth="1"/>
    <col min="21" max="21" width="7.50390625" style="50" bestFit="1" customWidth="1"/>
    <col min="22" max="22" width="7.50390625" style="50" customWidth="1"/>
    <col min="23" max="23" width="6.50390625" style="50" bestFit="1" customWidth="1"/>
    <col min="24" max="24" width="5.00390625" style="50" customWidth="1"/>
    <col min="25" max="25" width="6.50390625" style="50" bestFit="1" customWidth="1"/>
    <col min="26" max="26" width="4.00390625" style="50" customWidth="1"/>
    <col min="27" max="27" width="6.50390625" style="50" bestFit="1" customWidth="1"/>
    <col min="28" max="28" width="4.50390625" style="50" bestFit="1" customWidth="1"/>
    <col min="29" max="29" width="6.50390625" style="50" customWidth="1"/>
    <col min="30" max="30" width="8.50390625" style="50" customWidth="1"/>
    <col min="31" max="31" width="7.125" style="50" customWidth="1"/>
    <col min="32" max="32" width="6.875" style="50" customWidth="1"/>
    <col min="33" max="33" width="10.00390625" style="50" customWidth="1"/>
    <col min="34" max="34" width="10.50390625" style="50" customWidth="1"/>
    <col min="35" max="35" width="28.125" style="50" customWidth="1"/>
    <col min="36" max="16384" width="9.125" style="50" customWidth="1"/>
  </cols>
  <sheetData>
    <row r="1" spans="1:2" ht="12.75">
      <c r="A1" s="592"/>
      <c r="B1" s="592"/>
    </row>
    <row r="2" spans="1:35" ht="36.75" customHeight="1" thickBot="1">
      <c r="A2" s="593" t="s">
        <v>107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3"/>
      <c r="Z2" s="593"/>
      <c r="AA2" s="593"/>
      <c r="AB2" s="593"/>
      <c r="AC2" s="593"/>
      <c r="AD2" s="593"/>
      <c r="AE2" s="593"/>
      <c r="AF2" s="593"/>
      <c r="AG2" s="593"/>
      <c r="AH2" s="593"/>
      <c r="AI2" s="148"/>
    </row>
    <row r="3" spans="1:35" ht="43.5" customHeight="1" thickBot="1">
      <c r="A3" s="594" t="s">
        <v>186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5"/>
      <c r="U3" s="595"/>
      <c r="V3" s="595"/>
      <c r="W3" s="595"/>
      <c r="X3" s="595"/>
      <c r="Y3" s="595"/>
      <c r="Z3" s="595"/>
      <c r="AA3" s="595"/>
      <c r="AB3" s="595"/>
      <c r="AC3" s="595"/>
      <c r="AD3" s="595"/>
      <c r="AE3" s="595"/>
      <c r="AF3" s="595"/>
      <c r="AG3" s="595"/>
      <c r="AH3" s="595"/>
      <c r="AI3" s="149"/>
    </row>
    <row r="4" spans="1:35" ht="14.25" customHeight="1" thickBot="1">
      <c r="A4" s="709" t="s">
        <v>13</v>
      </c>
      <c r="B4" s="709" t="s">
        <v>14</v>
      </c>
      <c r="C4" s="626" t="s">
        <v>7</v>
      </c>
      <c r="D4" s="627"/>
      <c r="E4" s="627"/>
      <c r="F4" s="627"/>
      <c r="G4" s="627"/>
      <c r="H4" s="627"/>
      <c r="I4" s="627"/>
      <c r="J4" s="627"/>
      <c r="K4" s="627"/>
      <c r="L4" s="628"/>
      <c r="M4" s="712" t="s">
        <v>8</v>
      </c>
      <c r="N4" s="713"/>
      <c r="O4" s="609" t="s">
        <v>30</v>
      </c>
      <c r="P4" s="612" t="s">
        <v>29</v>
      </c>
      <c r="Q4" s="602" t="s">
        <v>1</v>
      </c>
      <c r="R4" s="603"/>
      <c r="S4" s="603"/>
      <c r="T4" s="603"/>
      <c r="U4" s="603"/>
      <c r="V4" s="615"/>
      <c r="W4" s="602" t="s">
        <v>203</v>
      </c>
      <c r="X4" s="603"/>
      <c r="Y4" s="603"/>
      <c r="Z4" s="603"/>
      <c r="AA4" s="603"/>
      <c r="AB4" s="615"/>
      <c r="AC4" s="602" t="s">
        <v>204</v>
      </c>
      <c r="AD4" s="603"/>
      <c r="AE4" s="603"/>
      <c r="AF4" s="603"/>
      <c r="AG4" s="603"/>
      <c r="AH4" s="615"/>
      <c r="AI4" s="721" t="s">
        <v>19</v>
      </c>
    </row>
    <row r="5" spans="1:35" ht="12.75" customHeight="1" thickBot="1">
      <c r="A5" s="710"/>
      <c r="B5" s="710"/>
      <c r="C5" s="626" t="s">
        <v>23</v>
      </c>
      <c r="D5" s="627"/>
      <c r="E5" s="627"/>
      <c r="F5" s="627"/>
      <c r="G5" s="627"/>
      <c r="H5" s="628"/>
      <c r="I5" s="626" t="s">
        <v>22</v>
      </c>
      <c r="J5" s="627"/>
      <c r="K5" s="627"/>
      <c r="L5" s="628"/>
      <c r="M5" s="714"/>
      <c r="N5" s="715"/>
      <c r="O5" s="716"/>
      <c r="P5" s="613"/>
      <c r="Q5" s="616"/>
      <c r="R5" s="617"/>
      <c r="S5" s="617"/>
      <c r="T5" s="617"/>
      <c r="U5" s="617"/>
      <c r="V5" s="618"/>
      <c r="W5" s="619"/>
      <c r="X5" s="620"/>
      <c r="Y5" s="620"/>
      <c r="Z5" s="620"/>
      <c r="AA5" s="620"/>
      <c r="AB5" s="621"/>
      <c r="AC5" s="619"/>
      <c r="AD5" s="620"/>
      <c r="AE5" s="620"/>
      <c r="AF5" s="620"/>
      <c r="AG5" s="620"/>
      <c r="AH5" s="621"/>
      <c r="AI5" s="722"/>
    </row>
    <row r="6" spans="1:35" ht="12.75" customHeight="1" thickBot="1">
      <c r="A6" s="710"/>
      <c r="B6" s="710"/>
      <c r="C6" s="626" t="s">
        <v>201</v>
      </c>
      <c r="D6" s="627"/>
      <c r="E6" s="628"/>
      <c r="F6" s="626" t="s">
        <v>202</v>
      </c>
      <c r="G6" s="627"/>
      <c r="H6" s="628"/>
      <c r="I6" s="699" t="s">
        <v>24</v>
      </c>
      <c r="J6" s="699" t="s">
        <v>11</v>
      </c>
      <c r="K6" s="699" t="s">
        <v>12</v>
      </c>
      <c r="L6" s="699" t="s">
        <v>25</v>
      </c>
      <c r="M6" s="700" t="s">
        <v>10</v>
      </c>
      <c r="N6" s="702"/>
      <c r="O6" s="716"/>
      <c r="P6" s="613"/>
      <c r="Q6" s="619"/>
      <c r="R6" s="620"/>
      <c r="S6" s="620"/>
      <c r="T6" s="620"/>
      <c r="U6" s="620"/>
      <c r="V6" s="621"/>
      <c r="W6" s="700" t="s">
        <v>18</v>
      </c>
      <c r="X6" s="701"/>
      <c r="Y6" s="701"/>
      <c r="Z6" s="701"/>
      <c r="AA6" s="701"/>
      <c r="AB6" s="702"/>
      <c r="AC6" s="700" t="s">
        <v>18</v>
      </c>
      <c r="AD6" s="701"/>
      <c r="AE6" s="701"/>
      <c r="AF6" s="701"/>
      <c r="AG6" s="701"/>
      <c r="AH6" s="702"/>
      <c r="AI6" s="722"/>
    </row>
    <row r="7" spans="1:35" ht="13.5" thickBot="1">
      <c r="A7" s="711"/>
      <c r="B7" s="711"/>
      <c r="C7" s="150" t="s">
        <v>24</v>
      </c>
      <c r="D7" s="151" t="s">
        <v>11</v>
      </c>
      <c r="E7" s="151" t="s">
        <v>12</v>
      </c>
      <c r="F7" s="152" t="s">
        <v>24</v>
      </c>
      <c r="G7" s="153" t="s">
        <v>11</v>
      </c>
      <c r="H7" s="151" t="s">
        <v>12</v>
      </c>
      <c r="I7" s="631"/>
      <c r="J7" s="631"/>
      <c r="K7" s="631"/>
      <c r="L7" s="630"/>
      <c r="M7" s="150" t="s">
        <v>201</v>
      </c>
      <c r="N7" s="154" t="s">
        <v>202</v>
      </c>
      <c r="O7" s="717"/>
      <c r="P7" s="614"/>
      <c r="Q7" s="152" t="s">
        <v>2</v>
      </c>
      <c r="R7" s="155" t="s">
        <v>3</v>
      </c>
      <c r="S7" s="155" t="s">
        <v>9</v>
      </c>
      <c r="T7" s="155" t="s">
        <v>11</v>
      </c>
      <c r="U7" s="155" t="s">
        <v>17</v>
      </c>
      <c r="V7" s="156" t="s">
        <v>12</v>
      </c>
      <c r="W7" s="150" t="s">
        <v>2</v>
      </c>
      <c r="X7" s="153" t="s">
        <v>3</v>
      </c>
      <c r="Y7" s="153" t="s">
        <v>9</v>
      </c>
      <c r="Z7" s="153" t="s">
        <v>11</v>
      </c>
      <c r="AA7" s="153" t="s">
        <v>17</v>
      </c>
      <c r="AB7" s="151" t="s">
        <v>12</v>
      </c>
      <c r="AC7" s="150" t="s">
        <v>2</v>
      </c>
      <c r="AD7" s="153" t="s">
        <v>3</v>
      </c>
      <c r="AE7" s="153" t="s">
        <v>9</v>
      </c>
      <c r="AF7" s="153" t="s">
        <v>11</v>
      </c>
      <c r="AG7" s="153" t="s">
        <v>17</v>
      </c>
      <c r="AH7" s="151" t="s">
        <v>12</v>
      </c>
      <c r="AI7" s="723"/>
    </row>
    <row r="8" spans="1:35" ht="31.5" thickTop="1">
      <c r="A8" s="302">
        <v>1</v>
      </c>
      <c r="B8" s="438" t="s">
        <v>176</v>
      </c>
      <c r="C8" s="439">
        <v>1.5</v>
      </c>
      <c r="D8" s="440"/>
      <c r="E8" s="441"/>
      <c r="F8" s="439"/>
      <c r="G8" s="442"/>
      <c r="H8" s="443"/>
      <c r="I8" s="444">
        <f aca="true" t="shared" si="0" ref="I8:K19">C8+F8</f>
        <v>1.5</v>
      </c>
      <c r="J8" s="445">
        <f t="shared" si="0"/>
        <v>0</v>
      </c>
      <c r="K8" s="446">
        <f t="shared" si="0"/>
        <v>0</v>
      </c>
      <c r="L8" s="447">
        <f aca="true" t="shared" si="1" ref="L8:L24">SUM(I8:K8)</f>
        <v>1.5</v>
      </c>
      <c r="M8" s="448" t="s">
        <v>40</v>
      </c>
      <c r="N8" s="449"/>
      <c r="O8" s="451">
        <f aca="true" t="shared" si="2" ref="O8:O18">SUM(Q8:T8)</f>
        <v>15</v>
      </c>
      <c r="P8" s="450">
        <f aca="true" t="shared" si="3" ref="P8:P23">SUM(Q8:V8)</f>
        <v>38</v>
      </c>
      <c r="Q8" s="444">
        <v>10</v>
      </c>
      <c r="R8" s="445">
        <v>5</v>
      </c>
      <c r="S8" s="445">
        <v>0</v>
      </c>
      <c r="T8" s="445">
        <f aca="true" t="shared" si="4" ref="T8:V9">Z8+AF8</f>
        <v>0</v>
      </c>
      <c r="U8" s="445">
        <v>23</v>
      </c>
      <c r="V8" s="446">
        <f t="shared" si="4"/>
        <v>0</v>
      </c>
      <c r="W8" s="439">
        <v>10</v>
      </c>
      <c r="X8" s="440">
        <v>5</v>
      </c>
      <c r="Y8" s="440">
        <v>0</v>
      </c>
      <c r="Z8" s="440"/>
      <c r="AA8" s="440">
        <v>23</v>
      </c>
      <c r="AB8" s="443"/>
      <c r="AC8" s="439"/>
      <c r="AD8" s="441"/>
      <c r="AE8" s="441"/>
      <c r="AF8" s="441"/>
      <c r="AG8" s="440"/>
      <c r="AH8" s="443"/>
      <c r="AI8" s="438" t="s">
        <v>108</v>
      </c>
    </row>
    <row r="9" spans="1:35" ht="15">
      <c r="A9" s="303">
        <v>2</v>
      </c>
      <c r="B9" s="395" t="s">
        <v>177</v>
      </c>
      <c r="C9" s="238"/>
      <c r="D9" s="236"/>
      <c r="E9" s="237"/>
      <c r="F9" s="238">
        <v>1.5</v>
      </c>
      <c r="G9" s="394"/>
      <c r="H9" s="239"/>
      <c r="I9" s="240">
        <f t="shared" si="0"/>
        <v>1.5</v>
      </c>
      <c r="J9" s="241">
        <f t="shared" si="0"/>
        <v>0</v>
      </c>
      <c r="K9" s="242">
        <f t="shared" si="0"/>
        <v>0</v>
      </c>
      <c r="L9" s="246">
        <f t="shared" si="1"/>
        <v>1.5</v>
      </c>
      <c r="M9" s="244"/>
      <c r="N9" s="245" t="s">
        <v>40</v>
      </c>
      <c r="O9" s="246">
        <f t="shared" si="2"/>
        <v>15</v>
      </c>
      <c r="P9" s="319">
        <f t="shared" si="3"/>
        <v>38</v>
      </c>
      <c r="Q9" s="240">
        <v>10</v>
      </c>
      <c r="R9" s="241">
        <v>5</v>
      </c>
      <c r="S9" s="241">
        <v>0</v>
      </c>
      <c r="T9" s="241">
        <f t="shared" si="4"/>
        <v>0</v>
      </c>
      <c r="U9" s="241">
        <v>23</v>
      </c>
      <c r="V9" s="247">
        <f t="shared" si="4"/>
        <v>0</v>
      </c>
      <c r="W9" s="238"/>
      <c r="X9" s="236"/>
      <c r="Y9" s="236"/>
      <c r="Z9" s="236"/>
      <c r="AA9" s="236"/>
      <c r="AB9" s="239"/>
      <c r="AC9" s="238">
        <v>10</v>
      </c>
      <c r="AD9" s="236">
        <v>5</v>
      </c>
      <c r="AE9" s="237">
        <v>0</v>
      </c>
      <c r="AF9" s="237"/>
      <c r="AG9" s="236">
        <v>23</v>
      </c>
      <c r="AH9" s="239"/>
      <c r="AI9" s="395" t="s">
        <v>33</v>
      </c>
    </row>
    <row r="10" spans="1:35" ht="30.75">
      <c r="A10" s="303">
        <v>3</v>
      </c>
      <c r="B10" s="304" t="s">
        <v>75</v>
      </c>
      <c r="C10" s="219">
        <v>7.5</v>
      </c>
      <c r="D10" s="220"/>
      <c r="E10" s="221"/>
      <c r="F10" s="219">
        <v>7.5</v>
      </c>
      <c r="G10" s="222"/>
      <c r="H10" s="223"/>
      <c r="I10" s="224">
        <v>15</v>
      </c>
      <c r="J10" s="225">
        <f t="shared" si="0"/>
        <v>0</v>
      </c>
      <c r="K10" s="226">
        <f t="shared" si="0"/>
        <v>0</v>
      </c>
      <c r="L10" s="305">
        <f t="shared" si="1"/>
        <v>15</v>
      </c>
      <c r="M10" s="228"/>
      <c r="N10" s="229" t="s">
        <v>37</v>
      </c>
      <c r="O10" s="305">
        <f t="shared" si="2"/>
        <v>240</v>
      </c>
      <c r="P10" s="231">
        <f t="shared" si="3"/>
        <v>375</v>
      </c>
      <c r="Q10" s="224">
        <f aca="true" t="shared" si="5" ref="Q10:V24">W10+AC10</f>
        <v>60</v>
      </c>
      <c r="R10" s="225">
        <f t="shared" si="5"/>
        <v>60</v>
      </c>
      <c r="S10" s="225">
        <f t="shared" si="5"/>
        <v>120</v>
      </c>
      <c r="T10" s="225">
        <f t="shared" si="5"/>
        <v>0</v>
      </c>
      <c r="U10" s="225">
        <v>135</v>
      </c>
      <c r="V10" s="232">
        <f t="shared" si="5"/>
        <v>0</v>
      </c>
      <c r="W10" s="219">
        <v>30</v>
      </c>
      <c r="X10" s="220">
        <v>30</v>
      </c>
      <c r="Y10" s="220">
        <v>60</v>
      </c>
      <c r="Z10" s="220"/>
      <c r="AA10" s="220">
        <v>67</v>
      </c>
      <c r="AB10" s="223"/>
      <c r="AC10" s="219">
        <v>30</v>
      </c>
      <c r="AD10" s="221">
        <v>30</v>
      </c>
      <c r="AE10" s="221">
        <v>60</v>
      </c>
      <c r="AF10" s="221"/>
      <c r="AG10" s="220">
        <v>68</v>
      </c>
      <c r="AH10" s="221"/>
      <c r="AI10" s="304" t="s">
        <v>31</v>
      </c>
    </row>
    <row r="11" spans="1:35" ht="30.75">
      <c r="A11" s="303">
        <v>4</v>
      </c>
      <c r="B11" s="304" t="s">
        <v>76</v>
      </c>
      <c r="C11" s="219">
        <v>1.5</v>
      </c>
      <c r="D11" s="220"/>
      <c r="E11" s="221"/>
      <c r="F11" s="219">
        <v>2</v>
      </c>
      <c r="G11" s="222"/>
      <c r="H11" s="223"/>
      <c r="I11" s="224">
        <f t="shared" si="0"/>
        <v>3.5</v>
      </c>
      <c r="J11" s="225">
        <f t="shared" si="0"/>
        <v>0</v>
      </c>
      <c r="K11" s="226">
        <f t="shared" si="0"/>
        <v>0</v>
      </c>
      <c r="L11" s="305">
        <f t="shared" si="1"/>
        <v>3.5</v>
      </c>
      <c r="M11" s="228"/>
      <c r="N11" s="229" t="s">
        <v>37</v>
      </c>
      <c r="O11" s="305">
        <f t="shared" si="2"/>
        <v>45</v>
      </c>
      <c r="P11" s="231">
        <f t="shared" si="3"/>
        <v>88</v>
      </c>
      <c r="Q11" s="224">
        <f t="shared" si="5"/>
        <v>30</v>
      </c>
      <c r="R11" s="225">
        <v>15</v>
      </c>
      <c r="S11" s="225">
        <f t="shared" si="5"/>
        <v>0</v>
      </c>
      <c r="T11" s="225">
        <f t="shared" si="5"/>
        <v>0</v>
      </c>
      <c r="U11" s="225">
        <v>43</v>
      </c>
      <c r="V11" s="232">
        <f t="shared" si="5"/>
        <v>0</v>
      </c>
      <c r="W11" s="219">
        <v>15</v>
      </c>
      <c r="X11" s="220">
        <v>7</v>
      </c>
      <c r="Y11" s="220"/>
      <c r="Z11" s="220"/>
      <c r="AA11" s="220">
        <v>16</v>
      </c>
      <c r="AB11" s="223"/>
      <c r="AC11" s="219">
        <v>15</v>
      </c>
      <c r="AD11" s="220">
        <v>8</v>
      </c>
      <c r="AE11" s="221"/>
      <c r="AF11" s="221"/>
      <c r="AG11" s="220">
        <v>27</v>
      </c>
      <c r="AH11" s="221"/>
      <c r="AI11" s="304" t="s">
        <v>77</v>
      </c>
    </row>
    <row r="12" spans="1:35" ht="46.5">
      <c r="A12" s="303">
        <v>5</v>
      </c>
      <c r="B12" s="304" t="s">
        <v>78</v>
      </c>
      <c r="C12" s="219">
        <v>2</v>
      </c>
      <c r="D12" s="220"/>
      <c r="E12" s="221"/>
      <c r="F12" s="219"/>
      <c r="G12" s="222"/>
      <c r="H12" s="223"/>
      <c r="I12" s="224">
        <f t="shared" si="0"/>
        <v>2</v>
      </c>
      <c r="J12" s="225">
        <f t="shared" si="0"/>
        <v>0</v>
      </c>
      <c r="K12" s="226">
        <f t="shared" si="0"/>
        <v>0</v>
      </c>
      <c r="L12" s="305">
        <f t="shared" si="1"/>
        <v>2</v>
      </c>
      <c r="M12" s="228" t="s">
        <v>40</v>
      </c>
      <c r="N12" s="229"/>
      <c r="O12" s="305">
        <v>30</v>
      </c>
      <c r="P12" s="231">
        <f t="shared" si="3"/>
        <v>50</v>
      </c>
      <c r="Q12" s="224">
        <f t="shared" si="5"/>
        <v>10</v>
      </c>
      <c r="R12" s="225">
        <v>4</v>
      </c>
      <c r="S12" s="225">
        <v>16</v>
      </c>
      <c r="T12" s="225">
        <f t="shared" si="5"/>
        <v>0</v>
      </c>
      <c r="U12" s="225">
        <v>20</v>
      </c>
      <c r="V12" s="232">
        <f t="shared" si="5"/>
        <v>0</v>
      </c>
      <c r="W12" s="219">
        <v>10</v>
      </c>
      <c r="X12" s="220">
        <v>4</v>
      </c>
      <c r="Y12" s="220">
        <v>16</v>
      </c>
      <c r="Z12" s="220"/>
      <c r="AA12" s="220">
        <v>20</v>
      </c>
      <c r="AB12" s="223"/>
      <c r="AC12" s="219"/>
      <c r="AD12" s="220"/>
      <c r="AE12" s="221"/>
      <c r="AF12" s="221"/>
      <c r="AG12" s="220"/>
      <c r="AH12" s="221"/>
      <c r="AI12" s="304" t="s">
        <v>79</v>
      </c>
    </row>
    <row r="13" spans="1:35" ht="46.5">
      <c r="A13" s="303">
        <v>6</v>
      </c>
      <c r="B13" s="306" t="s">
        <v>208</v>
      </c>
      <c r="C13" s="307">
        <v>3</v>
      </c>
      <c r="D13" s="308"/>
      <c r="E13" s="309"/>
      <c r="F13" s="307"/>
      <c r="G13" s="310"/>
      <c r="H13" s="311"/>
      <c r="I13" s="312">
        <f t="shared" si="0"/>
        <v>3</v>
      </c>
      <c r="J13" s="313">
        <f t="shared" si="0"/>
        <v>0</v>
      </c>
      <c r="K13" s="314">
        <f t="shared" si="0"/>
        <v>0</v>
      </c>
      <c r="L13" s="305">
        <f t="shared" si="1"/>
        <v>3</v>
      </c>
      <c r="M13" s="315" t="s">
        <v>37</v>
      </c>
      <c r="N13" s="316"/>
      <c r="O13" s="317">
        <f t="shared" si="2"/>
        <v>35</v>
      </c>
      <c r="P13" s="231">
        <f t="shared" si="3"/>
        <v>75</v>
      </c>
      <c r="Q13" s="312">
        <f t="shared" si="5"/>
        <v>15</v>
      </c>
      <c r="R13" s="313">
        <f t="shared" si="5"/>
        <v>0</v>
      </c>
      <c r="S13" s="313">
        <v>20</v>
      </c>
      <c r="T13" s="313">
        <f t="shared" si="5"/>
        <v>0</v>
      </c>
      <c r="U13" s="313">
        <v>40</v>
      </c>
      <c r="V13" s="318">
        <f t="shared" si="5"/>
        <v>0</v>
      </c>
      <c r="W13" s="307">
        <v>15</v>
      </c>
      <c r="X13" s="308"/>
      <c r="Y13" s="308">
        <v>20</v>
      </c>
      <c r="Z13" s="308"/>
      <c r="AA13" s="308">
        <v>40</v>
      </c>
      <c r="AB13" s="311"/>
      <c r="AC13" s="307"/>
      <c r="AD13" s="308"/>
      <c r="AE13" s="309"/>
      <c r="AF13" s="309"/>
      <c r="AG13" s="308"/>
      <c r="AH13" s="309"/>
      <c r="AI13" s="306" t="s">
        <v>34</v>
      </c>
    </row>
    <row r="14" spans="1:35" ht="46.5">
      <c r="A14" s="303">
        <v>7</v>
      </c>
      <c r="B14" s="393" t="s">
        <v>83</v>
      </c>
      <c r="C14" s="234">
        <v>1</v>
      </c>
      <c r="D14" s="236"/>
      <c r="E14" s="237"/>
      <c r="F14" s="238"/>
      <c r="G14" s="394"/>
      <c r="H14" s="237"/>
      <c r="I14" s="240">
        <f t="shared" si="0"/>
        <v>1</v>
      </c>
      <c r="J14" s="241">
        <f t="shared" si="0"/>
        <v>0</v>
      </c>
      <c r="K14" s="247">
        <f t="shared" si="0"/>
        <v>0</v>
      </c>
      <c r="L14" s="246">
        <f t="shared" si="1"/>
        <v>1</v>
      </c>
      <c r="M14" s="244" t="s">
        <v>40</v>
      </c>
      <c r="N14" s="245"/>
      <c r="O14" s="246">
        <f t="shared" si="2"/>
        <v>7</v>
      </c>
      <c r="P14" s="319">
        <f t="shared" si="3"/>
        <v>25</v>
      </c>
      <c r="Q14" s="240">
        <f t="shared" si="5"/>
        <v>2</v>
      </c>
      <c r="R14" s="241">
        <f t="shared" si="5"/>
        <v>0</v>
      </c>
      <c r="S14" s="241">
        <f t="shared" si="5"/>
        <v>5</v>
      </c>
      <c r="T14" s="241">
        <f t="shared" si="5"/>
        <v>0</v>
      </c>
      <c r="U14" s="241">
        <v>18</v>
      </c>
      <c r="V14" s="247">
        <f t="shared" si="5"/>
        <v>0</v>
      </c>
      <c r="W14" s="238">
        <v>2</v>
      </c>
      <c r="X14" s="236"/>
      <c r="Y14" s="236">
        <v>5</v>
      </c>
      <c r="Z14" s="236"/>
      <c r="AA14" s="236">
        <v>18</v>
      </c>
      <c r="AB14" s="239"/>
      <c r="AC14" s="238"/>
      <c r="AD14" s="234"/>
      <c r="AE14" s="236"/>
      <c r="AF14" s="236"/>
      <c r="AG14" s="236"/>
      <c r="AH14" s="237"/>
      <c r="AI14" s="395" t="s">
        <v>84</v>
      </c>
    </row>
    <row r="15" spans="1:35" ht="46.5">
      <c r="A15" s="303">
        <v>8</v>
      </c>
      <c r="B15" s="393" t="s">
        <v>85</v>
      </c>
      <c r="C15" s="234">
        <v>0.5</v>
      </c>
      <c r="D15" s="236">
        <v>0.5</v>
      </c>
      <c r="E15" s="237"/>
      <c r="F15" s="238">
        <v>1</v>
      </c>
      <c r="G15" s="394">
        <v>1</v>
      </c>
      <c r="H15" s="237"/>
      <c r="I15" s="240">
        <f>C15+F15</f>
        <v>1.5</v>
      </c>
      <c r="J15" s="241">
        <v>1.5</v>
      </c>
      <c r="K15" s="242">
        <f t="shared" si="0"/>
        <v>0</v>
      </c>
      <c r="L15" s="246">
        <f t="shared" si="1"/>
        <v>3</v>
      </c>
      <c r="M15" s="396"/>
      <c r="N15" s="397" t="s">
        <v>37</v>
      </c>
      <c r="O15" s="246">
        <v>40</v>
      </c>
      <c r="P15" s="319">
        <f t="shared" si="3"/>
        <v>75</v>
      </c>
      <c r="Q15" s="240">
        <v>20</v>
      </c>
      <c r="R15" s="241">
        <f t="shared" si="5"/>
        <v>0</v>
      </c>
      <c r="S15" s="241">
        <f t="shared" si="5"/>
        <v>0</v>
      </c>
      <c r="T15" s="241">
        <v>20</v>
      </c>
      <c r="U15" s="241">
        <v>35</v>
      </c>
      <c r="V15" s="247">
        <f t="shared" si="5"/>
        <v>0</v>
      </c>
      <c r="W15" s="238">
        <v>5</v>
      </c>
      <c r="X15" s="236"/>
      <c r="Y15" s="236"/>
      <c r="Z15" s="236">
        <v>5</v>
      </c>
      <c r="AA15" s="236">
        <v>15</v>
      </c>
      <c r="AB15" s="239"/>
      <c r="AC15" s="238">
        <v>15</v>
      </c>
      <c r="AD15" s="234"/>
      <c r="AE15" s="236"/>
      <c r="AF15" s="236">
        <v>15</v>
      </c>
      <c r="AG15" s="236">
        <v>20</v>
      </c>
      <c r="AH15" s="237"/>
      <c r="AI15" s="395" t="s">
        <v>86</v>
      </c>
    </row>
    <row r="16" spans="1:35" ht="63.75" customHeight="1">
      <c r="A16" s="303">
        <v>9</v>
      </c>
      <c r="B16" s="393" t="s">
        <v>87</v>
      </c>
      <c r="C16" s="234">
        <v>1</v>
      </c>
      <c r="D16" s="236"/>
      <c r="E16" s="237"/>
      <c r="F16" s="238"/>
      <c r="G16" s="394"/>
      <c r="H16" s="237"/>
      <c r="I16" s="240">
        <f>C16+F16</f>
        <v>1</v>
      </c>
      <c r="J16" s="241">
        <f t="shared" si="0"/>
        <v>0</v>
      </c>
      <c r="K16" s="242">
        <f t="shared" si="0"/>
        <v>0</v>
      </c>
      <c r="L16" s="246">
        <f t="shared" si="1"/>
        <v>1</v>
      </c>
      <c r="M16" s="244" t="s">
        <v>40</v>
      </c>
      <c r="N16" s="245"/>
      <c r="O16" s="246">
        <f t="shared" si="2"/>
        <v>10</v>
      </c>
      <c r="P16" s="319">
        <f t="shared" si="3"/>
        <v>25</v>
      </c>
      <c r="Q16" s="240">
        <v>5</v>
      </c>
      <c r="R16" s="241">
        <f t="shared" si="5"/>
        <v>0</v>
      </c>
      <c r="S16" s="241">
        <f t="shared" si="5"/>
        <v>5</v>
      </c>
      <c r="T16" s="241">
        <f t="shared" si="5"/>
        <v>0</v>
      </c>
      <c r="U16" s="241">
        <v>15</v>
      </c>
      <c r="V16" s="247">
        <f t="shared" si="5"/>
        <v>0</v>
      </c>
      <c r="W16" s="238">
        <v>5</v>
      </c>
      <c r="X16" s="236"/>
      <c r="Y16" s="236">
        <v>5</v>
      </c>
      <c r="Z16" s="236"/>
      <c r="AA16" s="236">
        <v>15</v>
      </c>
      <c r="AB16" s="239"/>
      <c r="AC16" s="238"/>
      <c r="AD16" s="234"/>
      <c r="AE16" s="234"/>
      <c r="AF16" s="234"/>
      <c r="AG16" s="236"/>
      <c r="AH16" s="237"/>
      <c r="AI16" s="395" t="s">
        <v>86</v>
      </c>
    </row>
    <row r="17" spans="1:35" ht="15">
      <c r="A17" s="303">
        <v>10</v>
      </c>
      <c r="B17" s="304" t="s">
        <v>88</v>
      </c>
      <c r="C17" s="233"/>
      <c r="D17" s="220"/>
      <c r="E17" s="221"/>
      <c r="F17" s="219">
        <v>2</v>
      </c>
      <c r="G17" s="220"/>
      <c r="H17" s="221"/>
      <c r="I17" s="224">
        <f t="shared" si="0"/>
        <v>2</v>
      </c>
      <c r="J17" s="225">
        <f t="shared" si="0"/>
        <v>0</v>
      </c>
      <c r="K17" s="226">
        <f t="shared" si="0"/>
        <v>0</v>
      </c>
      <c r="L17" s="305">
        <f t="shared" si="1"/>
        <v>2</v>
      </c>
      <c r="M17" s="228"/>
      <c r="N17" s="229" t="s">
        <v>40</v>
      </c>
      <c r="O17" s="305">
        <f t="shared" si="2"/>
        <v>30</v>
      </c>
      <c r="P17" s="319">
        <f t="shared" si="3"/>
        <v>50</v>
      </c>
      <c r="Q17" s="224">
        <f t="shared" si="5"/>
        <v>10</v>
      </c>
      <c r="R17" s="225">
        <f t="shared" si="5"/>
        <v>10</v>
      </c>
      <c r="S17" s="225">
        <f t="shared" si="5"/>
        <v>10</v>
      </c>
      <c r="T17" s="225">
        <f t="shared" si="5"/>
        <v>0</v>
      </c>
      <c r="U17" s="225">
        <v>20</v>
      </c>
      <c r="V17" s="232">
        <f t="shared" si="5"/>
        <v>0</v>
      </c>
      <c r="W17" s="219"/>
      <c r="X17" s="233"/>
      <c r="Y17" s="233"/>
      <c r="Z17" s="233"/>
      <c r="AA17" s="220"/>
      <c r="AB17" s="223"/>
      <c r="AC17" s="219">
        <v>10</v>
      </c>
      <c r="AD17" s="233">
        <v>10</v>
      </c>
      <c r="AE17" s="233">
        <v>10</v>
      </c>
      <c r="AF17" s="233"/>
      <c r="AG17" s="220">
        <v>20</v>
      </c>
      <c r="AH17" s="221"/>
      <c r="AI17" s="304" t="s">
        <v>89</v>
      </c>
    </row>
    <row r="18" spans="1:35" ht="15">
      <c r="A18" s="303">
        <v>11</v>
      </c>
      <c r="B18" s="304" t="s">
        <v>181</v>
      </c>
      <c r="C18" s="233">
        <v>1.5</v>
      </c>
      <c r="D18" s="220"/>
      <c r="E18" s="221"/>
      <c r="F18" s="219">
        <v>2</v>
      </c>
      <c r="G18" s="221"/>
      <c r="H18" s="223"/>
      <c r="I18" s="224">
        <f t="shared" si="0"/>
        <v>3.5</v>
      </c>
      <c r="J18" s="225">
        <f t="shared" si="0"/>
        <v>0</v>
      </c>
      <c r="K18" s="226">
        <f t="shared" si="0"/>
        <v>0</v>
      </c>
      <c r="L18" s="305">
        <f t="shared" si="1"/>
        <v>3.5</v>
      </c>
      <c r="M18" s="228"/>
      <c r="N18" s="229" t="s">
        <v>37</v>
      </c>
      <c r="O18" s="305">
        <f t="shared" si="2"/>
        <v>60</v>
      </c>
      <c r="P18" s="319">
        <f t="shared" si="3"/>
        <v>90</v>
      </c>
      <c r="Q18" s="224">
        <f t="shared" si="5"/>
        <v>0</v>
      </c>
      <c r="R18" s="225">
        <f t="shared" si="5"/>
        <v>0</v>
      </c>
      <c r="S18" s="225">
        <f t="shared" si="5"/>
        <v>60</v>
      </c>
      <c r="T18" s="225">
        <f t="shared" si="5"/>
        <v>0</v>
      </c>
      <c r="U18" s="225">
        <f t="shared" si="5"/>
        <v>30</v>
      </c>
      <c r="V18" s="232">
        <f t="shared" si="5"/>
        <v>0</v>
      </c>
      <c r="W18" s="219"/>
      <c r="X18" s="220"/>
      <c r="Y18" s="220">
        <v>30</v>
      </c>
      <c r="Z18" s="220"/>
      <c r="AA18" s="220">
        <v>15</v>
      </c>
      <c r="AB18" s="223"/>
      <c r="AC18" s="219"/>
      <c r="AD18" s="233"/>
      <c r="AE18" s="233">
        <v>30</v>
      </c>
      <c r="AF18" s="233"/>
      <c r="AG18" s="220">
        <v>15</v>
      </c>
      <c r="AH18" s="221"/>
      <c r="AI18" s="320" t="s">
        <v>54</v>
      </c>
    </row>
    <row r="19" spans="1:35" ht="48" customHeight="1">
      <c r="A19" s="303">
        <v>12</v>
      </c>
      <c r="B19" s="304" t="s">
        <v>91</v>
      </c>
      <c r="C19" s="233"/>
      <c r="D19" s="220"/>
      <c r="E19" s="221"/>
      <c r="F19" s="219">
        <v>2</v>
      </c>
      <c r="G19" s="220"/>
      <c r="H19" s="223"/>
      <c r="I19" s="224">
        <v>2</v>
      </c>
      <c r="J19" s="225">
        <f t="shared" si="0"/>
        <v>0</v>
      </c>
      <c r="K19" s="226">
        <f t="shared" si="0"/>
        <v>0</v>
      </c>
      <c r="L19" s="305">
        <f t="shared" si="1"/>
        <v>2</v>
      </c>
      <c r="M19" s="321"/>
      <c r="N19" s="229" t="s">
        <v>40</v>
      </c>
      <c r="O19" s="305">
        <v>20</v>
      </c>
      <c r="P19" s="319">
        <f t="shared" si="3"/>
        <v>50</v>
      </c>
      <c r="Q19" s="224">
        <v>10</v>
      </c>
      <c r="R19" s="225">
        <v>10</v>
      </c>
      <c r="S19" s="225">
        <v>0</v>
      </c>
      <c r="T19" s="225">
        <f t="shared" si="5"/>
        <v>0</v>
      </c>
      <c r="U19" s="225">
        <v>30</v>
      </c>
      <c r="V19" s="232">
        <f>AB19+AH19</f>
        <v>0</v>
      </c>
      <c r="W19" s="219"/>
      <c r="X19" s="220"/>
      <c r="Y19" s="220"/>
      <c r="Z19" s="220"/>
      <c r="AA19" s="220"/>
      <c r="AB19" s="223"/>
      <c r="AC19" s="219">
        <v>10</v>
      </c>
      <c r="AD19" s="233">
        <v>10</v>
      </c>
      <c r="AE19" s="233">
        <v>0</v>
      </c>
      <c r="AF19" s="233"/>
      <c r="AG19" s="220">
        <v>30</v>
      </c>
      <c r="AH19" s="223"/>
      <c r="AI19" s="304" t="s">
        <v>205</v>
      </c>
    </row>
    <row r="20" spans="1:35" ht="30.75">
      <c r="A20" s="303">
        <v>13</v>
      </c>
      <c r="B20" s="304" t="s">
        <v>92</v>
      </c>
      <c r="C20" s="219">
        <v>1.5</v>
      </c>
      <c r="D20" s="220"/>
      <c r="E20" s="221"/>
      <c r="F20" s="219">
        <v>0</v>
      </c>
      <c r="G20" s="222"/>
      <c r="H20" s="223"/>
      <c r="I20" s="224">
        <f aca="true" t="shared" si="6" ref="I20:K24">C20+F20</f>
        <v>1.5</v>
      </c>
      <c r="J20" s="225">
        <f t="shared" si="6"/>
        <v>0</v>
      </c>
      <c r="K20" s="226">
        <f t="shared" si="6"/>
        <v>0</v>
      </c>
      <c r="L20" s="305">
        <f t="shared" si="1"/>
        <v>1.5</v>
      </c>
      <c r="M20" s="342" t="s">
        <v>40</v>
      </c>
      <c r="N20" s="322"/>
      <c r="O20" s="305">
        <f>SUM(Q20:T20)</f>
        <v>25</v>
      </c>
      <c r="P20" s="319">
        <f t="shared" si="3"/>
        <v>40</v>
      </c>
      <c r="Q20" s="224">
        <v>10</v>
      </c>
      <c r="R20" s="225">
        <v>15</v>
      </c>
      <c r="S20" s="225">
        <v>0</v>
      </c>
      <c r="T20" s="225">
        <f t="shared" si="5"/>
        <v>0</v>
      </c>
      <c r="U20" s="225">
        <v>15</v>
      </c>
      <c r="V20" s="232">
        <f t="shared" si="5"/>
        <v>0</v>
      </c>
      <c r="W20" s="219">
        <v>10</v>
      </c>
      <c r="X20" s="220">
        <v>15</v>
      </c>
      <c r="Y20" s="220">
        <v>0</v>
      </c>
      <c r="Z20" s="220"/>
      <c r="AA20" s="220">
        <v>15</v>
      </c>
      <c r="AB20" s="223"/>
      <c r="AC20" s="219"/>
      <c r="AD20" s="233"/>
      <c r="AE20" s="233"/>
      <c r="AF20" s="233"/>
      <c r="AG20" s="220"/>
      <c r="AH20" s="221"/>
      <c r="AI20" s="304" t="s">
        <v>106</v>
      </c>
    </row>
    <row r="21" spans="1:35" ht="30.75">
      <c r="A21" s="303">
        <v>14</v>
      </c>
      <c r="B21" s="304" t="s">
        <v>93</v>
      </c>
      <c r="C21" s="219"/>
      <c r="D21" s="220"/>
      <c r="E21" s="221"/>
      <c r="F21" s="219">
        <v>2</v>
      </c>
      <c r="G21" s="222"/>
      <c r="H21" s="223"/>
      <c r="I21" s="224">
        <v>2</v>
      </c>
      <c r="J21" s="225">
        <v>0</v>
      </c>
      <c r="K21" s="226">
        <v>0</v>
      </c>
      <c r="L21" s="305">
        <f t="shared" si="1"/>
        <v>2</v>
      </c>
      <c r="M21" s="323"/>
      <c r="N21" s="322" t="s">
        <v>40</v>
      </c>
      <c r="O21" s="305">
        <v>30</v>
      </c>
      <c r="P21" s="319">
        <f t="shared" si="3"/>
        <v>50</v>
      </c>
      <c r="Q21" s="224">
        <v>15</v>
      </c>
      <c r="R21" s="225"/>
      <c r="S21" s="225">
        <v>15</v>
      </c>
      <c r="T21" s="225">
        <v>0</v>
      </c>
      <c r="U21" s="225">
        <v>20</v>
      </c>
      <c r="V21" s="232">
        <v>0</v>
      </c>
      <c r="W21" s="219"/>
      <c r="X21" s="220"/>
      <c r="Y21" s="220"/>
      <c r="Z21" s="220"/>
      <c r="AA21" s="220"/>
      <c r="AB21" s="223"/>
      <c r="AC21" s="219">
        <v>15</v>
      </c>
      <c r="AD21" s="233">
        <v>0</v>
      </c>
      <c r="AE21" s="233">
        <v>15</v>
      </c>
      <c r="AF21" s="233"/>
      <c r="AG21" s="220">
        <v>20</v>
      </c>
      <c r="AH21" s="221"/>
      <c r="AI21" s="304" t="s">
        <v>106</v>
      </c>
    </row>
    <row r="22" spans="1:35" ht="30.75">
      <c r="A22" s="456">
        <v>15</v>
      </c>
      <c r="B22" s="468" t="s">
        <v>94</v>
      </c>
      <c r="C22" s="472"/>
      <c r="D22" s="470"/>
      <c r="E22" s="471"/>
      <c r="F22" s="472">
        <v>1</v>
      </c>
      <c r="G22" s="473"/>
      <c r="H22" s="477"/>
      <c r="I22" s="472">
        <f>C22+F22</f>
        <v>1</v>
      </c>
      <c r="J22" s="470">
        <f t="shared" si="6"/>
        <v>0</v>
      </c>
      <c r="K22" s="460">
        <f t="shared" si="6"/>
        <v>0</v>
      </c>
      <c r="L22" s="474">
        <f t="shared" si="1"/>
        <v>1</v>
      </c>
      <c r="M22" s="475"/>
      <c r="N22" s="478" t="s">
        <v>40</v>
      </c>
      <c r="O22" s="474">
        <f>SUM(Q22:T22)</f>
        <v>10</v>
      </c>
      <c r="P22" s="474">
        <f t="shared" si="3"/>
        <v>25</v>
      </c>
      <c r="Q22" s="472">
        <f t="shared" si="5"/>
        <v>0</v>
      </c>
      <c r="R22" s="470">
        <v>10</v>
      </c>
      <c r="S22" s="470">
        <f t="shared" si="5"/>
        <v>0</v>
      </c>
      <c r="T22" s="470">
        <f t="shared" si="5"/>
        <v>0</v>
      </c>
      <c r="U22" s="470">
        <f t="shared" si="5"/>
        <v>15</v>
      </c>
      <c r="V22" s="477">
        <f t="shared" si="5"/>
        <v>0</v>
      </c>
      <c r="W22" s="472"/>
      <c r="X22" s="470"/>
      <c r="Y22" s="470"/>
      <c r="Z22" s="470"/>
      <c r="AA22" s="470"/>
      <c r="AB22" s="477"/>
      <c r="AC22" s="472"/>
      <c r="AD22" s="469">
        <v>10</v>
      </c>
      <c r="AE22" s="469"/>
      <c r="AF22" s="469"/>
      <c r="AG22" s="470">
        <v>15</v>
      </c>
      <c r="AH22" s="471"/>
      <c r="AI22" s="395" t="s">
        <v>108</v>
      </c>
    </row>
    <row r="23" spans="1:35" ht="15">
      <c r="A23" s="303">
        <v>16</v>
      </c>
      <c r="B23" s="304" t="s">
        <v>124</v>
      </c>
      <c r="C23" s="219"/>
      <c r="D23" s="220"/>
      <c r="E23" s="223"/>
      <c r="F23" s="233"/>
      <c r="G23" s="220"/>
      <c r="H23" s="221">
        <v>2</v>
      </c>
      <c r="I23" s="224">
        <f t="shared" si="6"/>
        <v>0</v>
      </c>
      <c r="J23" s="225">
        <f t="shared" si="6"/>
        <v>0</v>
      </c>
      <c r="K23" s="226">
        <f t="shared" si="6"/>
        <v>2</v>
      </c>
      <c r="L23" s="305">
        <f t="shared" si="1"/>
        <v>2</v>
      </c>
      <c r="M23" s="228"/>
      <c r="N23" s="229" t="s">
        <v>40</v>
      </c>
      <c r="O23" s="305">
        <f>SUM(Q23:T23)</f>
        <v>0</v>
      </c>
      <c r="P23" s="319">
        <f t="shared" si="3"/>
        <v>45</v>
      </c>
      <c r="Q23" s="224">
        <f t="shared" si="5"/>
        <v>0</v>
      </c>
      <c r="R23" s="225">
        <f t="shared" si="5"/>
        <v>0</v>
      </c>
      <c r="S23" s="225">
        <f t="shared" si="5"/>
        <v>0</v>
      </c>
      <c r="T23" s="225">
        <f t="shared" si="5"/>
        <v>0</v>
      </c>
      <c r="U23" s="225">
        <f t="shared" si="5"/>
        <v>0</v>
      </c>
      <c r="V23" s="232">
        <v>45</v>
      </c>
      <c r="W23" s="219"/>
      <c r="X23" s="220"/>
      <c r="Y23" s="220"/>
      <c r="Z23" s="220"/>
      <c r="AA23" s="220"/>
      <c r="AB23" s="223"/>
      <c r="AC23" s="233"/>
      <c r="AD23" s="220"/>
      <c r="AE23" s="220"/>
      <c r="AF23" s="220"/>
      <c r="AG23" s="220"/>
      <c r="AH23" s="221">
        <v>45</v>
      </c>
      <c r="AI23" s="304" t="s">
        <v>95</v>
      </c>
    </row>
    <row r="24" spans="1:35" ht="30.75">
      <c r="A24" s="303">
        <v>17</v>
      </c>
      <c r="B24" s="324" t="s">
        <v>123</v>
      </c>
      <c r="C24" s="325"/>
      <c r="D24" s="220"/>
      <c r="E24" s="221"/>
      <c r="F24" s="219"/>
      <c r="G24" s="220"/>
      <c r="H24" s="223">
        <v>1.5</v>
      </c>
      <c r="I24" s="224">
        <f t="shared" si="6"/>
        <v>0</v>
      </c>
      <c r="J24" s="225">
        <f t="shared" si="6"/>
        <v>0</v>
      </c>
      <c r="K24" s="226">
        <f t="shared" si="6"/>
        <v>1.5</v>
      </c>
      <c r="L24" s="305">
        <f t="shared" si="1"/>
        <v>1.5</v>
      </c>
      <c r="M24" s="228"/>
      <c r="N24" s="229" t="s">
        <v>40</v>
      </c>
      <c r="O24" s="305">
        <f>SUM(Q24:T24)</f>
        <v>0</v>
      </c>
      <c r="P24" s="319">
        <v>40</v>
      </c>
      <c r="Q24" s="224">
        <f t="shared" si="5"/>
        <v>0</v>
      </c>
      <c r="R24" s="225">
        <f t="shared" si="5"/>
        <v>0</v>
      </c>
      <c r="S24" s="225">
        <f t="shared" si="5"/>
        <v>0</v>
      </c>
      <c r="T24" s="225">
        <f t="shared" si="5"/>
        <v>0</v>
      </c>
      <c r="U24" s="225">
        <f t="shared" si="5"/>
        <v>0</v>
      </c>
      <c r="V24" s="232">
        <v>40</v>
      </c>
      <c r="W24" s="219"/>
      <c r="X24" s="220"/>
      <c r="Y24" s="220"/>
      <c r="Z24" s="220"/>
      <c r="AA24" s="220"/>
      <c r="AB24" s="223"/>
      <c r="AC24" s="233"/>
      <c r="AD24" s="233"/>
      <c r="AE24" s="233"/>
      <c r="AF24" s="233"/>
      <c r="AG24" s="220"/>
      <c r="AH24" s="221">
        <v>40</v>
      </c>
      <c r="AI24" s="304" t="s">
        <v>126</v>
      </c>
    </row>
    <row r="25" spans="1:35" ht="24" customHeight="1">
      <c r="A25" s="303"/>
      <c r="B25" s="718" t="s">
        <v>111</v>
      </c>
      <c r="C25" s="719"/>
      <c r="D25" s="719"/>
      <c r="E25" s="719"/>
      <c r="F25" s="719"/>
      <c r="G25" s="719"/>
      <c r="H25" s="719"/>
      <c r="I25" s="719"/>
      <c r="J25" s="719"/>
      <c r="K25" s="719"/>
      <c r="L25" s="719"/>
      <c r="M25" s="719"/>
      <c r="N25" s="719"/>
      <c r="O25" s="719"/>
      <c r="P25" s="719"/>
      <c r="Q25" s="719"/>
      <c r="R25" s="719"/>
      <c r="S25" s="719"/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19"/>
      <c r="AI25" s="720"/>
    </row>
    <row r="26" spans="1:35" ht="30.75">
      <c r="A26" s="303">
        <v>19</v>
      </c>
      <c r="B26" s="395" t="s">
        <v>80</v>
      </c>
      <c r="C26" s="234">
        <v>3</v>
      </c>
      <c r="D26" s="236"/>
      <c r="E26" s="237"/>
      <c r="F26" s="238"/>
      <c r="G26" s="394"/>
      <c r="H26" s="237"/>
      <c r="I26" s="240">
        <f>C26+F26</f>
        <v>3</v>
      </c>
      <c r="J26" s="241">
        <f aca="true" t="shared" si="7" ref="I26:K30">D26+G26</f>
        <v>0</v>
      </c>
      <c r="K26" s="400">
        <f t="shared" si="7"/>
        <v>0</v>
      </c>
      <c r="L26" s="401">
        <f aca="true" t="shared" si="8" ref="L26:L31">SUM(I26:K26)</f>
        <v>3</v>
      </c>
      <c r="M26" s="244" t="s">
        <v>40</v>
      </c>
      <c r="N26" s="399"/>
      <c r="O26" s="246">
        <v>45</v>
      </c>
      <c r="P26" s="319">
        <f aca="true" t="shared" si="9" ref="P26:P31">SUM(Q26:V26)</f>
        <v>75</v>
      </c>
      <c r="Q26" s="240">
        <v>10</v>
      </c>
      <c r="R26" s="241">
        <v>10</v>
      </c>
      <c r="S26" s="241">
        <v>25</v>
      </c>
      <c r="T26" s="241">
        <f>Z26+AF26</f>
        <v>0</v>
      </c>
      <c r="U26" s="241">
        <v>30</v>
      </c>
      <c r="V26" s="247">
        <f>AB26+AH26</f>
        <v>0</v>
      </c>
      <c r="W26" s="238">
        <v>10</v>
      </c>
      <c r="X26" s="236">
        <v>10</v>
      </c>
      <c r="Y26" s="236">
        <v>25</v>
      </c>
      <c r="Z26" s="236"/>
      <c r="AA26" s="236">
        <v>30</v>
      </c>
      <c r="AB26" s="239"/>
      <c r="AC26" s="238"/>
      <c r="AD26" s="236"/>
      <c r="AE26" s="237"/>
      <c r="AF26" s="237"/>
      <c r="AG26" s="236"/>
      <c r="AH26" s="237"/>
      <c r="AI26" s="395" t="s">
        <v>31</v>
      </c>
    </row>
    <row r="27" spans="1:35" ht="47.25" customHeight="1">
      <c r="A27" s="303">
        <v>20</v>
      </c>
      <c r="B27" s="395" t="s">
        <v>81</v>
      </c>
      <c r="C27" s="234">
        <v>1</v>
      </c>
      <c r="D27" s="236"/>
      <c r="E27" s="237"/>
      <c r="F27" s="238"/>
      <c r="G27" s="394"/>
      <c r="H27" s="237"/>
      <c r="I27" s="240">
        <f t="shared" si="7"/>
        <v>1</v>
      </c>
      <c r="J27" s="241"/>
      <c r="K27" s="242"/>
      <c r="L27" s="246">
        <f t="shared" si="8"/>
        <v>1</v>
      </c>
      <c r="M27" s="244" t="s">
        <v>40</v>
      </c>
      <c r="N27" s="399"/>
      <c r="O27" s="246">
        <v>15</v>
      </c>
      <c r="P27" s="319">
        <f t="shared" si="9"/>
        <v>25</v>
      </c>
      <c r="Q27" s="240">
        <v>5</v>
      </c>
      <c r="R27" s="241">
        <v>5</v>
      </c>
      <c r="S27" s="241">
        <v>5</v>
      </c>
      <c r="T27" s="241"/>
      <c r="U27" s="241">
        <v>10</v>
      </c>
      <c r="V27" s="247"/>
      <c r="W27" s="238">
        <v>5</v>
      </c>
      <c r="X27" s="236">
        <v>5</v>
      </c>
      <c r="Y27" s="236">
        <v>5</v>
      </c>
      <c r="Z27" s="236"/>
      <c r="AA27" s="236">
        <v>10</v>
      </c>
      <c r="AB27" s="239"/>
      <c r="AC27" s="238"/>
      <c r="AD27" s="234"/>
      <c r="AE27" s="237"/>
      <c r="AF27" s="237"/>
      <c r="AG27" s="236"/>
      <c r="AH27" s="237"/>
      <c r="AI27" s="395" t="s">
        <v>105</v>
      </c>
    </row>
    <row r="28" spans="1:35" ht="46.5">
      <c r="A28" s="456">
        <v>21</v>
      </c>
      <c r="B28" s="457" t="s">
        <v>207</v>
      </c>
      <c r="C28" s="458">
        <v>0.5</v>
      </c>
      <c r="D28" s="459"/>
      <c r="E28" s="460"/>
      <c r="F28" s="461"/>
      <c r="G28" s="462"/>
      <c r="H28" s="460"/>
      <c r="I28" s="461">
        <f t="shared" si="7"/>
        <v>0.5</v>
      </c>
      <c r="J28" s="459">
        <f t="shared" si="7"/>
        <v>0</v>
      </c>
      <c r="K28" s="460">
        <f t="shared" si="7"/>
        <v>0</v>
      </c>
      <c r="L28" s="463">
        <f t="shared" si="8"/>
        <v>0.5</v>
      </c>
      <c r="M28" s="464" t="s">
        <v>40</v>
      </c>
      <c r="N28" s="465"/>
      <c r="O28" s="463">
        <f>SUM(Q28:T28)</f>
        <v>5</v>
      </c>
      <c r="P28" s="463">
        <f t="shared" si="9"/>
        <v>13</v>
      </c>
      <c r="Q28" s="461">
        <f>W28+AC28</f>
        <v>0</v>
      </c>
      <c r="R28" s="459">
        <v>5</v>
      </c>
      <c r="S28" s="459">
        <v>0</v>
      </c>
      <c r="T28" s="459">
        <f>Z28+AF28</f>
        <v>0</v>
      </c>
      <c r="U28" s="459">
        <v>8</v>
      </c>
      <c r="V28" s="466">
        <f>AB28+AH28</f>
        <v>0</v>
      </c>
      <c r="W28" s="461"/>
      <c r="X28" s="459">
        <v>5</v>
      </c>
      <c r="Y28" s="459"/>
      <c r="Z28" s="459"/>
      <c r="AA28" s="459">
        <v>8</v>
      </c>
      <c r="AB28" s="466"/>
      <c r="AC28" s="461"/>
      <c r="AD28" s="458"/>
      <c r="AE28" s="459"/>
      <c r="AF28" s="459"/>
      <c r="AG28" s="459"/>
      <c r="AH28" s="460"/>
      <c r="AI28" s="467" t="s">
        <v>180</v>
      </c>
    </row>
    <row r="29" spans="1:35" ht="15">
      <c r="A29" s="456">
        <v>22</v>
      </c>
      <c r="B29" s="468" t="s">
        <v>82</v>
      </c>
      <c r="C29" s="469">
        <v>0.5</v>
      </c>
      <c r="D29" s="470"/>
      <c r="E29" s="471"/>
      <c r="F29" s="472"/>
      <c r="G29" s="473"/>
      <c r="H29" s="471"/>
      <c r="I29" s="472">
        <f t="shared" si="7"/>
        <v>0.5</v>
      </c>
      <c r="J29" s="470">
        <f t="shared" si="7"/>
        <v>0</v>
      </c>
      <c r="K29" s="460">
        <f t="shared" si="7"/>
        <v>0</v>
      </c>
      <c r="L29" s="474">
        <f t="shared" si="8"/>
        <v>0.5</v>
      </c>
      <c r="M29" s="475" t="s">
        <v>40</v>
      </c>
      <c r="N29" s="476"/>
      <c r="O29" s="474">
        <f>SUM(Q29:T29)</f>
        <v>5</v>
      </c>
      <c r="P29" s="474">
        <f t="shared" si="9"/>
        <v>13</v>
      </c>
      <c r="Q29" s="472">
        <f>W29+AC29</f>
        <v>0</v>
      </c>
      <c r="R29" s="470">
        <v>5</v>
      </c>
      <c r="S29" s="470">
        <v>0</v>
      </c>
      <c r="T29" s="470">
        <f>Z29+AF29</f>
        <v>0</v>
      </c>
      <c r="U29" s="470">
        <v>8</v>
      </c>
      <c r="V29" s="477">
        <f>AB29+AH29</f>
        <v>0</v>
      </c>
      <c r="W29" s="472"/>
      <c r="X29" s="470">
        <v>5</v>
      </c>
      <c r="Y29" s="470"/>
      <c r="Z29" s="470"/>
      <c r="AA29" s="470">
        <v>8</v>
      </c>
      <c r="AB29" s="477"/>
      <c r="AC29" s="472"/>
      <c r="AD29" s="469"/>
      <c r="AE29" s="470"/>
      <c r="AF29" s="470"/>
      <c r="AG29" s="470"/>
      <c r="AH29" s="471"/>
      <c r="AI29" s="395" t="s">
        <v>180</v>
      </c>
    </row>
    <row r="30" spans="1:35" ht="30.75">
      <c r="A30" s="303">
        <v>23</v>
      </c>
      <c r="B30" s="304" t="s">
        <v>90</v>
      </c>
      <c r="C30" s="219"/>
      <c r="D30" s="220"/>
      <c r="E30" s="221"/>
      <c r="F30" s="219">
        <v>4</v>
      </c>
      <c r="G30" s="222"/>
      <c r="H30" s="223"/>
      <c r="I30" s="224">
        <v>4</v>
      </c>
      <c r="J30" s="225">
        <f t="shared" si="7"/>
        <v>0</v>
      </c>
      <c r="K30" s="226">
        <f t="shared" si="7"/>
        <v>0</v>
      </c>
      <c r="L30" s="305">
        <f t="shared" si="8"/>
        <v>4</v>
      </c>
      <c r="M30" s="228"/>
      <c r="N30" s="229" t="s">
        <v>37</v>
      </c>
      <c r="O30" s="305">
        <f>SUM(Q30:T30)</f>
        <v>75</v>
      </c>
      <c r="P30" s="319">
        <f t="shared" si="9"/>
        <v>100</v>
      </c>
      <c r="Q30" s="224">
        <f>W30+AC30</f>
        <v>30</v>
      </c>
      <c r="R30" s="225">
        <v>15</v>
      </c>
      <c r="S30" s="225">
        <v>30</v>
      </c>
      <c r="T30" s="225">
        <f>Z30+AF30</f>
        <v>0</v>
      </c>
      <c r="U30" s="225">
        <v>25</v>
      </c>
      <c r="V30" s="232">
        <f>AB30+AH30</f>
        <v>0</v>
      </c>
      <c r="W30" s="219"/>
      <c r="X30" s="220"/>
      <c r="Y30" s="220"/>
      <c r="Z30" s="220"/>
      <c r="AA30" s="220"/>
      <c r="AB30" s="223"/>
      <c r="AC30" s="219">
        <v>30</v>
      </c>
      <c r="AD30" s="233">
        <v>15</v>
      </c>
      <c r="AE30" s="233">
        <v>30</v>
      </c>
      <c r="AF30" s="233"/>
      <c r="AG30" s="220">
        <v>25</v>
      </c>
      <c r="AH30" s="221"/>
      <c r="AI30" s="304" t="s">
        <v>31</v>
      </c>
    </row>
    <row r="31" spans="1:35" ht="46.5" thickBot="1">
      <c r="A31" s="303">
        <v>24</v>
      </c>
      <c r="B31" s="326" t="s">
        <v>206</v>
      </c>
      <c r="C31" s="266">
        <v>2</v>
      </c>
      <c r="D31" s="251"/>
      <c r="E31" s="252"/>
      <c r="F31" s="250">
        <v>2</v>
      </c>
      <c r="G31" s="251"/>
      <c r="H31" s="254"/>
      <c r="I31" s="255">
        <f>C31+F31</f>
        <v>4</v>
      </c>
      <c r="J31" s="256">
        <f>D31+G31</f>
        <v>0</v>
      </c>
      <c r="K31" s="257">
        <f>E31+H31</f>
        <v>0</v>
      </c>
      <c r="L31" s="327">
        <f t="shared" si="8"/>
        <v>4</v>
      </c>
      <c r="M31" s="328"/>
      <c r="N31" s="260" t="s">
        <v>40</v>
      </c>
      <c r="O31" s="329">
        <v>90</v>
      </c>
      <c r="P31" s="319">
        <f t="shared" si="9"/>
        <v>100</v>
      </c>
      <c r="Q31" s="255">
        <f>W31+AC31</f>
        <v>0</v>
      </c>
      <c r="R31" s="256">
        <f>X31+AD31</f>
        <v>30</v>
      </c>
      <c r="S31" s="256">
        <f>Y31+AE31</f>
        <v>60</v>
      </c>
      <c r="T31" s="256">
        <f>Z31+AF31</f>
        <v>0</v>
      </c>
      <c r="U31" s="256">
        <v>10</v>
      </c>
      <c r="V31" s="330">
        <f>AB31+AH31</f>
        <v>0</v>
      </c>
      <c r="W31" s="250"/>
      <c r="X31" s="251">
        <v>15</v>
      </c>
      <c r="Y31" s="251">
        <v>30</v>
      </c>
      <c r="Z31" s="251"/>
      <c r="AA31" s="251">
        <v>5</v>
      </c>
      <c r="AB31" s="254"/>
      <c r="AC31" s="250"/>
      <c r="AD31" s="266">
        <v>15</v>
      </c>
      <c r="AE31" s="266">
        <v>30</v>
      </c>
      <c r="AF31" s="266"/>
      <c r="AG31" s="251">
        <v>5</v>
      </c>
      <c r="AH31" s="254"/>
      <c r="AI31" s="331" t="s">
        <v>31</v>
      </c>
    </row>
    <row r="32" spans="1:35" s="36" customFormat="1" ht="12.75" customHeight="1" thickBot="1" thickTop="1">
      <c r="A32" s="685" t="s">
        <v>6</v>
      </c>
      <c r="B32" s="686"/>
      <c r="C32" s="291">
        <f aca="true" t="shared" si="10" ref="C32:L32">SUM(C8:C31)</f>
        <v>28</v>
      </c>
      <c r="D32" s="292">
        <f t="shared" si="10"/>
        <v>0.5</v>
      </c>
      <c r="E32" s="293">
        <f t="shared" si="10"/>
        <v>0</v>
      </c>
      <c r="F32" s="291">
        <f t="shared" si="10"/>
        <v>27</v>
      </c>
      <c r="G32" s="292">
        <f t="shared" si="10"/>
        <v>1</v>
      </c>
      <c r="H32" s="293">
        <f t="shared" si="10"/>
        <v>3.5</v>
      </c>
      <c r="I32" s="294">
        <f t="shared" si="10"/>
        <v>55</v>
      </c>
      <c r="J32" s="295">
        <f t="shared" si="10"/>
        <v>1.5</v>
      </c>
      <c r="K32" s="296">
        <f t="shared" si="10"/>
        <v>3.5</v>
      </c>
      <c r="L32" s="332">
        <f t="shared" si="10"/>
        <v>60</v>
      </c>
      <c r="M32" s="298">
        <f>COUNTIF(M8:M31,"EGZ")</f>
        <v>1</v>
      </c>
      <c r="N32" s="299">
        <f>COUNTIF(N8:N31,"EGZ")</f>
        <v>5</v>
      </c>
      <c r="O32" s="300">
        <f aca="true" t="shared" si="11" ref="O32:AH32">SUM(O8:O31)</f>
        <v>847</v>
      </c>
      <c r="P32" s="297">
        <f t="shared" si="11"/>
        <v>1505</v>
      </c>
      <c r="Q32" s="299">
        <f t="shared" si="11"/>
        <v>252</v>
      </c>
      <c r="R32" s="298">
        <f t="shared" si="11"/>
        <v>204</v>
      </c>
      <c r="S32" s="298">
        <f t="shared" si="11"/>
        <v>371</v>
      </c>
      <c r="T32" s="298">
        <f t="shared" si="11"/>
        <v>20</v>
      </c>
      <c r="U32" s="298">
        <f t="shared" si="11"/>
        <v>573</v>
      </c>
      <c r="V32" s="301">
        <f t="shared" si="11"/>
        <v>85</v>
      </c>
      <c r="W32" s="301">
        <f t="shared" si="11"/>
        <v>117</v>
      </c>
      <c r="X32" s="301">
        <f t="shared" si="11"/>
        <v>101</v>
      </c>
      <c r="Y32" s="301">
        <f t="shared" si="11"/>
        <v>196</v>
      </c>
      <c r="Z32" s="301">
        <f t="shared" si="11"/>
        <v>5</v>
      </c>
      <c r="AA32" s="301">
        <v>305</v>
      </c>
      <c r="AB32" s="301">
        <f t="shared" si="11"/>
        <v>0</v>
      </c>
      <c r="AC32" s="301">
        <f t="shared" si="11"/>
        <v>135</v>
      </c>
      <c r="AD32" s="301">
        <f t="shared" si="11"/>
        <v>103</v>
      </c>
      <c r="AE32" s="301">
        <f t="shared" si="11"/>
        <v>175</v>
      </c>
      <c r="AF32" s="301">
        <f t="shared" si="11"/>
        <v>15</v>
      </c>
      <c r="AG32" s="301">
        <f t="shared" si="11"/>
        <v>268</v>
      </c>
      <c r="AH32" s="301">
        <f t="shared" si="11"/>
        <v>85</v>
      </c>
      <c r="AI32" s="333"/>
    </row>
    <row r="33" spans="1:35" s="36" customFormat="1" ht="21" customHeight="1" thickBot="1">
      <c r="A33" s="334"/>
      <c r="B33" s="297" t="s">
        <v>21</v>
      </c>
      <c r="C33" s="690">
        <f>SUM(C32:E32)</f>
        <v>28.5</v>
      </c>
      <c r="D33" s="698"/>
      <c r="E33" s="691"/>
      <c r="F33" s="690">
        <f>SUM(F32:H32)</f>
        <v>31.5</v>
      </c>
      <c r="G33" s="698"/>
      <c r="H33" s="691"/>
      <c r="I33" s="335"/>
      <c r="J33" s="703" t="s">
        <v>27</v>
      </c>
      <c r="K33" s="704"/>
      <c r="L33" s="705"/>
      <c r="M33" s="692" t="s">
        <v>28</v>
      </c>
      <c r="N33" s="694"/>
      <c r="O33" s="336"/>
      <c r="P33" s="337"/>
      <c r="Q33" s="706">
        <f>Q32+R32+S32+T32</f>
        <v>847</v>
      </c>
      <c r="R33" s="707"/>
      <c r="S33" s="707"/>
      <c r="T33" s="708"/>
      <c r="U33" s="695">
        <f>U32+V32</f>
        <v>658</v>
      </c>
      <c r="V33" s="697"/>
      <c r="W33" s="687">
        <f>SUM(W32:Z32)</f>
        <v>419</v>
      </c>
      <c r="X33" s="688"/>
      <c r="Y33" s="688"/>
      <c r="Z33" s="689"/>
      <c r="AA33" s="690">
        <f>SUM(AA32:AB32)</f>
        <v>305</v>
      </c>
      <c r="AB33" s="691"/>
      <c r="AC33" s="687">
        <f>SUM(AC32:AF32)</f>
        <v>428</v>
      </c>
      <c r="AD33" s="688"/>
      <c r="AE33" s="688"/>
      <c r="AF33" s="689"/>
      <c r="AG33" s="690">
        <f>SUM(AG32:AH32)</f>
        <v>353</v>
      </c>
      <c r="AH33" s="691"/>
      <c r="AI33" s="338"/>
    </row>
    <row r="34" spans="1:35" s="36" customFormat="1" ht="12.75" customHeight="1" thickBot="1">
      <c r="A34" s="334"/>
      <c r="B34" s="339"/>
      <c r="C34" s="339"/>
      <c r="D34" s="339"/>
      <c r="E34" s="340"/>
      <c r="F34" s="339"/>
      <c r="G34" s="339"/>
      <c r="H34" s="339"/>
      <c r="I34" s="334"/>
      <c r="J34" s="692" t="s">
        <v>26</v>
      </c>
      <c r="K34" s="693"/>
      <c r="L34" s="693"/>
      <c r="M34" s="693"/>
      <c r="N34" s="694"/>
      <c r="O34" s="341"/>
      <c r="P34" s="337"/>
      <c r="Q34" s="695">
        <f>SUM(Q33+U33)</f>
        <v>1505</v>
      </c>
      <c r="R34" s="696"/>
      <c r="S34" s="696"/>
      <c r="T34" s="696"/>
      <c r="U34" s="696"/>
      <c r="V34" s="697"/>
      <c r="W34" s="690">
        <f>W33+AA33</f>
        <v>724</v>
      </c>
      <c r="X34" s="698"/>
      <c r="Y34" s="698"/>
      <c r="Z34" s="698"/>
      <c r="AA34" s="698"/>
      <c r="AB34" s="691"/>
      <c r="AC34" s="690">
        <f>AC33+AG33</f>
        <v>781</v>
      </c>
      <c r="AD34" s="698"/>
      <c r="AE34" s="698"/>
      <c r="AF34" s="698"/>
      <c r="AG34" s="698"/>
      <c r="AH34" s="691"/>
      <c r="AI34" s="338"/>
    </row>
    <row r="35" spans="1:35" s="36" customFormat="1" ht="12.75" customHeight="1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3"/>
      <c r="N35" s="3"/>
      <c r="O35" s="3"/>
      <c r="P35" s="3"/>
      <c r="Q35" s="4"/>
      <c r="R35" s="4"/>
      <c r="S35" s="4"/>
      <c r="T35" s="4"/>
      <c r="U35" s="4"/>
      <c r="V35" s="5"/>
      <c r="W35" s="6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7"/>
    </row>
    <row r="36" spans="1:35" ht="12.75" customHeight="1">
      <c r="A36" s="682" t="s">
        <v>15</v>
      </c>
      <c r="B36" s="683"/>
      <c r="C36" s="670" t="s">
        <v>16</v>
      </c>
      <c r="D36" s="671"/>
      <c r="E36" s="671"/>
      <c r="F36" s="671"/>
      <c r="G36" s="671"/>
      <c r="H36" s="671"/>
      <c r="I36" s="671"/>
      <c r="J36" s="671"/>
      <c r="K36" s="671"/>
      <c r="L36" s="671"/>
      <c r="M36" s="671"/>
      <c r="N36" s="671"/>
      <c r="O36" s="671"/>
      <c r="P36" s="671"/>
      <c r="Q36" s="671"/>
      <c r="R36" s="671"/>
      <c r="S36" s="671"/>
      <c r="T36" s="671"/>
      <c r="U36" s="671"/>
      <c r="V36" s="684"/>
      <c r="W36" s="8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ht="12.75">
      <c r="A37" s="675" t="s">
        <v>96</v>
      </c>
      <c r="B37" s="676"/>
      <c r="C37" s="677" t="s">
        <v>97</v>
      </c>
      <c r="D37" s="678"/>
      <c r="E37" s="678"/>
      <c r="F37" s="678"/>
      <c r="G37" s="678"/>
      <c r="H37" s="678"/>
      <c r="I37" s="678"/>
      <c r="J37" s="678"/>
      <c r="K37" s="678"/>
      <c r="L37" s="678"/>
      <c r="M37" s="678"/>
      <c r="N37" s="678"/>
      <c r="O37" s="678"/>
      <c r="P37" s="678"/>
      <c r="Q37" s="676"/>
      <c r="R37" s="38" t="s">
        <v>98</v>
      </c>
      <c r="S37" s="39"/>
      <c r="T37" s="39"/>
      <c r="U37" s="39"/>
      <c r="V37" s="40"/>
      <c r="W37" s="8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ht="12.75">
      <c r="A38" s="675" t="s">
        <v>99</v>
      </c>
      <c r="B38" s="676"/>
      <c r="C38" s="677" t="s">
        <v>100</v>
      </c>
      <c r="D38" s="678"/>
      <c r="E38" s="678"/>
      <c r="F38" s="678"/>
      <c r="G38" s="678"/>
      <c r="H38" s="678"/>
      <c r="I38" s="678"/>
      <c r="J38" s="678"/>
      <c r="K38" s="678"/>
      <c r="L38" s="678"/>
      <c r="M38" s="678"/>
      <c r="N38" s="678"/>
      <c r="O38" s="678"/>
      <c r="P38" s="678"/>
      <c r="Q38" s="676"/>
      <c r="R38" s="41" t="s">
        <v>101</v>
      </c>
      <c r="S38" s="39"/>
      <c r="T38" s="39"/>
      <c r="U38" s="40"/>
      <c r="V38" s="42"/>
      <c r="W38" s="8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13.5" thickBot="1">
      <c r="A39" s="675"/>
      <c r="B39" s="676"/>
      <c r="C39" s="677" t="s">
        <v>102</v>
      </c>
      <c r="D39" s="678"/>
      <c r="E39" s="678"/>
      <c r="F39" s="678"/>
      <c r="G39" s="678"/>
      <c r="H39" s="678"/>
      <c r="I39" s="678"/>
      <c r="J39" s="678"/>
      <c r="K39" s="678"/>
      <c r="L39" s="678"/>
      <c r="M39" s="678"/>
      <c r="N39" s="678"/>
      <c r="O39" s="678"/>
      <c r="P39" s="678"/>
      <c r="Q39" s="676"/>
      <c r="R39" s="43" t="s">
        <v>103</v>
      </c>
      <c r="S39" s="44"/>
      <c r="T39" s="44"/>
      <c r="U39" s="45"/>
      <c r="V39" s="46"/>
      <c r="W39" s="8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13.5" customHeight="1" thickBot="1">
      <c r="A40" s="663"/>
      <c r="B40" s="679"/>
      <c r="C40" s="665" t="s">
        <v>104</v>
      </c>
      <c r="D40" s="680"/>
      <c r="E40" s="680"/>
      <c r="F40" s="680"/>
      <c r="G40" s="680"/>
      <c r="H40" s="680"/>
      <c r="I40" s="680"/>
      <c r="J40" s="680"/>
      <c r="K40" s="680"/>
      <c r="L40" s="680"/>
      <c r="M40" s="680"/>
      <c r="N40" s="680"/>
      <c r="O40" s="680"/>
      <c r="P40" s="680"/>
      <c r="Q40" s="681"/>
      <c r="R40" s="47"/>
      <c r="S40" s="48"/>
      <c r="T40" s="48"/>
      <c r="U40" s="48"/>
      <c r="V40" s="4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ht="12.75">
      <c r="V41" s="22"/>
    </row>
    <row r="44" spans="3:4" ht="14.25">
      <c r="C44" s="392"/>
      <c r="D44" s="135"/>
    </row>
    <row r="46" spans="3:4" ht="14.25">
      <c r="C46" s="24"/>
      <c r="D46" s="50" t="s">
        <v>190</v>
      </c>
    </row>
  </sheetData>
  <sheetProtection/>
  <mergeCells count="50">
    <mergeCell ref="O4:O7"/>
    <mergeCell ref="P4:P7"/>
    <mergeCell ref="Q4:V6"/>
    <mergeCell ref="L6:L7"/>
    <mergeCell ref="M6:N6"/>
    <mergeCell ref="B25:AI25"/>
    <mergeCell ref="AI4:AI7"/>
    <mergeCell ref="I5:L5"/>
    <mergeCell ref="C6:E6"/>
    <mergeCell ref="F6:H6"/>
    <mergeCell ref="A1:B1"/>
    <mergeCell ref="A2:AH2"/>
    <mergeCell ref="A3:AH3"/>
    <mergeCell ref="A4:A7"/>
    <mergeCell ref="B4:B7"/>
    <mergeCell ref="W4:AB5"/>
    <mergeCell ref="AC4:AH5"/>
    <mergeCell ref="C4:L4"/>
    <mergeCell ref="M4:N5"/>
    <mergeCell ref="C5:H5"/>
    <mergeCell ref="I6:I7"/>
    <mergeCell ref="J6:J7"/>
    <mergeCell ref="K6:K7"/>
    <mergeCell ref="W6:AB6"/>
    <mergeCell ref="AC6:AH6"/>
    <mergeCell ref="C33:E33"/>
    <mergeCell ref="F33:H33"/>
    <mergeCell ref="J33:L33"/>
    <mergeCell ref="M33:N33"/>
    <mergeCell ref="Q33:T33"/>
    <mergeCell ref="A32:B32"/>
    <mergeCell ref="W33:Z33"/>
    <mergeCell ref="AA33:AB33"/>
    <mergeCell ref="AC33:AF33"/>
    <mergeCell ref="AG33:AH33"/>
    <mergeCell ref="J34:N34"/>
    <mergeCell ref="Q34:V34"/>
    <mergeCell ref="W34:AB34"/>
    <mergeCell ref="AC34:AH34"/>
    <mergeCell ref="U33:V33"/>
    <mergeCell ref="A39:B39"/>
    <mergeCell ref="C39:Q39"/>
    <mergeCell ref="A40:B40"/>
    <mergeCell ref="C40:Q40"/>
    <mergeCell ref="A36:B36"/>
    <mergeCell ref="C36:V36"/>
    <mergeCell ref="A37:B37"/>
    <mergeCell ref="C37:Q37"/>
    <mergeCell ref="A38:B38"/>
    <mergeCell ref="C38:Q38"/>
  </mergeCells>
  <printOptions/>
  <pageMargins left="0.7" right="0.7" top="0.75" bottom="0.75" header="0.3" footer="0.3"/>
  <pageSetup fitToHeight="1" fitToWidth="1" horizontalDpi="300" verticalDpi="3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7"/>
  <sheetViews>
    <sheetView zoomScale="60" zoomScaleNormal="60" zoomScalePageLayoutView="0" workbookViewId="0" topLeftCell="H19">
      <selection activeCell="L19" sqref="L19:P28"/>
    </sheetView>
  </sheetViews>
  <sheetFormatPr defaultColWidth="9.00390625" defaultRowHeight="12.75"/>
  <cols>
    <col min="2" max="2" width="57.125" style="0" customWidth="1"/>
    <col min="35" max="35" width="41.50390625" style="0" customWidth="1"/>
  </cols>
  <sheetData>
    <row r="1" spans="1:35" ht="30" customHeight="1" thickBot="1">
      <c r="A1" s="751" t="s">
        <v>107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1"/>
      <c r="O1" s="751"/>
      <c r="P1" s="751"/>
      <c r="Q1" s="751"/>
      <c r="R1" s="751"/>
      <c r="S1" s="751"/>
      <c r="T1" s="751"/>
      <c r="U1" s="751"/>
      <c r="V1" s="751"/>
      <c r="W1" s="751"/>
      <c r="X1" s="751"/>
      <c r="Y1" s="751"/>
      <c r="Z1" s="751"/>
      <c r="AA1" s="751"/>
      <c r="AB1" s="751"/>
      <c r="AC1" s="751"/>
      <c r="AD1" s="751"/>
      <c r="AE1" s="751"/>
      <c r="AF1" s="751"/>
      <c r="AG1" s="751"/>
      <c r="AH1" s="751"/>
      <c r="AI1" s="751"/>
    </row>
    <row r="2" spans="1:35" ht="36" customHeight="1" thickBot="1">
      <c r="A2" s="752" t="s">
        <v>187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3"/>
      <c r="O2" s="753"/>
      <c r="P2" s="753"/>
      <c r="Q2" s="753"/>
      <c r="R2" s="753"/>
      <c r="S2" s="753"/>
      <c r="T2" s="753"/>
      <c r="U2" s="753"/>
      <c r="V2" s="753"/>
      <c r="W2" s="753"/>
      <c r="X2" s="753"/>
      <c r="Y2" s="753"/>
      <c r="Z2" s="753"/>
      <c r="AA2" s="753"/>
      <c r="AB2" s="753"/>
      <c r="AC2" s="753"/>
      <c r="AD2" s="753"/>
      <c r="AE2" s="753"/>
      <c r="AF2" s="753"/>
      <c r="AG2" s="753"/>
      <c r="AH2" s="753"/>
      <c r="AI2" s="198"/>
    </row>
    <row r="3" spans="1:35" ht="32.25" customHeight="1" thickBot="1">
      <c r="A3" s="746" t="s">
        <v>13</v>
      </c>
      <c r="B3" s="746" t="s">
        <v>14</v>
      </c>
      <c r="C3" s="748" t="s">
        <v>7</v>
      </c>
      <c r="D3" s="749"/>
      <c r="E3" s="749"/>
      <c r="F3" s="749"/>
      <c r="G3" s="749"/>
      <c r="H3" s="749"/>
      <c r="I3" s="749"/>
      <c r="J3" s="749"/>
      <c r="K3" s="749"/>
      <c r="L3" s="750"/>
      <c r="M3" s="755" t="s">
        <v>8</v>
      </c>
      <c r="N3" s="756"/>
      <c r="O3" s="759" t="s">
        <v>30</v>
      </c>
      <c r="P3" s="762" t="s">
        <v>29</v>
      </c>
      <c r="Q3" s="765" t="s">
        <v>1</v>
      </c>
      <c r="R3" s="766"/>
      <c r="S3" s="766"/>
      <c r="T3" s="766"/>
      <c r="U3" s="766"/>
      <c r="V3" s="767"/>
      <c r="W3" s="765" t="s">
        <v>197</v>
      </c>
      <c r="X3" s="766"/>
      <c r="Y3" s="766"/>
      <c r="Z3" s="766"/>
      <c r="AA3" s="766"/>
      <c r="AB3" s="767"/>
      <c r="AC3" s="765" t="s">
        <v>198</v>
      </c>
      <c r="AD3" s="766"/>
      <c r="AE3" s="766"/>
      <c r="AF3" s="766"/>
      <c r="AG3" s="766"/>
      <c r="AH3" s="767"/>
      <c r="AI3" s="746" t="s">
        <v>19</v>
      </c>
    </row>
    <row r="4" spans="1:35" ht="30" customHeight="1" thickBot="1">
      <c r="A4" s="754"/>
      <c r="B4" s="754"/>
      <c r="C4" s="748" t="s">
        <v>23</v>
      </c>
      <c r="D4" s="749"/>
      <c r="E4" s="749"/>
      <c r="F4" s="749"/>
      <c r="G4" s="749"/>
      <c r="H4" s="750"/>
      <c r="I4" s="748" t="s">
        <v>22</v>
      </c>
      <c r="J4" s="749"/>
      <c r="K4" s="749"/>
      <c r="L4" s="750"/>
      <c r="M4" s="757"/>
      <c r="N4" s="758"/>
      <c r="O4" s="760"/>
      <c r="P4" s="763"/>
      <c r="Q4" s="768"/>
      <c r="R4" s="769"/>
      <c r="S4" s="769"/>
      <c r="T4" s="769"/>
      <c r="U4" s="769"/>
      <c r="V4" s="770"/>
      <c r="W4" s="771"/>
      <c r="X4" s="772"/>
      <c r="Y4" s="772"/>
      <c r="Z4" s="772"/>
      <c r="AA4" s="772"/>
      <c r="AB4" s="773"/>
      <c r="AC4" s="771"/>
      <c r="AD4" s="772"/>
      <c r="AE4" s="772"/>
      <c r="AF4" s="772"/>
      <c r="AG4" s="772"/>
      <c r="AH4" s="773"/>
      <c r="AI4" s="754"/>
    </row>
    <row r="5" spans="1:35" ht="35.25" customHeight="1" thickBot="1">
      <c r="A5" s="754"/>
      <c r="B5" s="754"/>
      <c r="C5" s="748" t="s">
        <v>195</v>
      </c>
      <c r="D5" s="749"/>
      <c r="E5" s="750"/>
      <c r="F5" s="748" t="s">
        <v>196</v>
      </c>
      <c r="G5" s="749"/>
      <c r="H5" s="750"/>
      <c r="I5" s="746" t="s">
        <v>24</v>
      </c>
      <c r="J5" s="746" t="s">
        <v>11</v>
      </c>
      <c r="K5" s="746" t="s">
        <v>12</v>
      </c>
      <c r="L5" s="746" t="s">
        <v>25</v>
      </c>
      <c r="M5" s="774" t="s">
        <v>10</v>
      </c>
      <c r="N5" s="776"/>
      <c r="O5" s="760"/>
      <c r="P5" s="763"/>
      <c r="Q5" s="771"/>
      <c r="R5" s="772"/>
      <c r="S5" s="772"/>
      <c r="T5" s="772"/>
      <c r="U5" s="772"/>
      <c r="V5" s="773"/>
      <c r="W5" s="774" t="s">
        <v>18</v>
      </c>
      <c r="X5" s="775"/>
      <c r="Y5" s="775"/>
      <c r="Z5" s="775"/>
      <c r="AA5" s="775"/>
      <c r="AB5" s="776"/>
      <c r="AC5" s="774" t="s">
        <v>18</v>
      </c>
      <c r="AD5" s="775"/>
      <c r="AE5" s="775"/>
      <c r="AF5" s="775"/>
      <c r="AG5" s="775"/>
      <c r="AH5" s="776"/>
      <c r="AI5" s="754"/>
    </row>
    <row r="6" spans="1:35" ht="46.5" customHeight="1" thickBot="1">
      <c r="A6" s="747"/>
      <c r="B6" s="747"/>
      <c r="C6" s="199" t="s">
        <v>24</v>
      </c>
      <c r="D6" s="200" t="s">
        <v>11</v>
      </c>
      <c r="E6" s="200" t="s">
        <v>12</v>
      </c>
      <c r="F6" s="201" t="s">
        <v>24</v>
      </c>
      <c r="G6" s="202" t="s">
        <v>11</v>
      </c>
      <c r="H6" s="200" t="s">
        <v>12</v>
      </c>
      <c r="I6" s="747"/>
      <c r="J6" s="747"/>
      <c r="K6" s="747"/>
      <c r="L6" s="747"/>
      <c r="M6" s="199" t="s">
        <v>195</v>
      </c>
      <c r="N6" s="203" t="s">
        <v>196</v>
      </c>
      <c r="O6" s="761"/>
      <c r="P6" s="764"/>
      <c r="Q6" s="201" t="s">
        <v>2</v>
      </c>
      <c r="R6" s="204" t="s">
        <v>3</v>
      </c>
      <c r="S6" s="204" t="s">
        <v>9</v>
      </c>
      <c r="T6" s="204" t="s">
        <v>11</v>
      </c>
      <c r="U6" s="204" t="s">
        <v>17</v>
      </c>
      <c r="V6" s="205" t="s">
        <v>12</v>
      </c>
      <c r="W6" s="199" t="s">
        <v>2</v>
      </c>
      <c r="X6" s="202" t="s">
        <v>3</v>
      </c>
      <c r="Y6" s="202" t="s">
        <v>9</v>
      </c>
      <c r="Z6" s="202" t="s">
        <v>11</v>
      </c>
      <c r="AA6" s="202" t="s">
        <v>17</v>
      </c>
      <c r="AB6" s="200" t="s">
        <v>12</v>
      </c>
      <c r="AC6" s="199" t="s">
        <v>2</v>
      </c>
      <c r="AD6" s="202" t="s">
        <v>3</v>
      </c>
      <c r="AE6" s="202" t="s">
        <v>9</v>
      </c>
      <c r="AF6" s="202" t="s">
        <v>11</v>
      </c>
      <c r="AG6" s="202" t="s">
        <v>17</v>
      </c>
      <c r="AH6" s="200" t="s">
        <v>12</v>
      </c>
      <c r="AI6" s="747"/>
    </row>
    <row r="7" spans="1:35" ht="42" customHeight="1">
      <c r="A7" s="343">
        <v>1</v>
      </c>
      <c r="B7" s="344" t="s">
        <v>127</v>
      </c>
      <c r="C7" s="345">
        <v>3</v>
      </c>
      <c r="D7" s="346"/>
      <c r="E7" s="347"/>
      <c r="F7" s="345">
        <v>1</v>
      </c>
      <c r="G7" s="348"/>
      <c r="H7" s="349"/>
      <c r="I7" s="350">
        <v>4</v>
      </c>
      <c r="J7" s="351">
        <v>0</v>
      </c>
      <c r="K7" s="352">
        <v>0</v>
      </c>
      <c r="L7" s="502">
        <v>4</v>
      </c>
      <c r="M7" s="503"/>
      <c r="N7" s="504" t="s">
        <v>40</v>
      </c>
      <c r="O7" s="415">
        <v>60</v>
      </c>
      <c r="P7" s="502">
        <v>100</v>
      </c>
      <c r="Q7" s="350">
        <v>30</v>
      </c>
      <c r="R7" s="351">
        <v>30</v>
      </c>
      <c r="S7" s="351">
        <v>0</v>
      </c>
      <c r="T7" s="351">
        <v>0</v>
      </c>
      <c r="U7" s="351">
        <v>40</v>
      </c>
      <c r="V7" s="352">
        <v>0</v>
      </c>
      <c r="W7" s="345">
        <v>20</v>
      </c>
      <c r="X7" s="346">
        <v>20</v>
      </c>
      <c r="Y7" s="346"/>
      <c r="Z7" s="346"/>
      <c r="AA7" s="346">
        <v>30</v>
      </c>
      <c r="AB7" s="349"/>
      <c r="AC7" s="345">
        <v>10</v>
      </c>
      <c r="AD7" s="347">
        <v>10</v>
      </c>
      <c r="AE7" s="347"/>
      <c r="AF7" s="347"/>
      <c r="AG7" s="346">
        <v>10</v>
      </c>
      <c r="AH7" s="347"/>
      <c r="AI7" s="353" t="s">
        <v>128</v>
      </c>
    </row>
    <row r="8" spans="1:35" ht="36" customHeight="1">
      <c r="A8" s="354">
        <v>2</v>
      </c>
      <c r="B8" s="393" t="s">
        <v>129</v>
      </c>
      <c r="C8" s="238"/>
      <c r="D8" s="236"/>
      <c r="E8" s="237"/>
      <c r="F8" s="238">
        <v>2</v>
      </c>
      <c r="G8" s="394"/>
      <c r="H8" s="239"/>
      <c r="I8" s="240">
        <v>2</v>
      </c>
      <c r="J8" s="241">
        <v>0</v>
      </c>
      <c r="K8" s="242">
        <v>0</v>
      </c>
      <c r="L8" s="319">
        <v>2</v>
      </c>
      <c r="M8" s="244"/>
      <c r="N8" s="245" t="s">
        <v>40</v>
      </c>
      <c r="O8" s="398">
        <v>20</v>
      </c>
      <c r="P8" s="319">
        <v>50</v>
      </c>
      <c r="Q8" s="240">
        <v>10</v>
      </c>
      <c r="R8" s="241">
        <v>0</v>
      </c>
      <c r="S8" s="241">
        <v>10</v>
      </c>
      <c r="T8" s="241">
        <v>0</v>
      </c>
      <c r="U8" s="241">
        <v>30</v>
      </c>
      <c r="V8" s="247">
        <v>0</v>
      </c>
      <c r="W8" s="238"/>
      <c r="X8" s="236"/>
      <c r="Y8" s="236"/>
      <c r="Z8" s="236"/>
      <c r="AA8" s="236"/>
      <c r="AB8" s="239"/>
      <c r="AC8" s="238">
        <v>10</v>
      </c>
      <c r="AD8" s="236"/>
      <c r="AE8" s="237">
        <v>10</v>
      </c>
      <c r="AF8" s="237"/>
      <c r="AG8" s="236">
        <v>30</v>
      </c>
      <c r="AH8" s="237"/>
      <c r="AI8" s="411" t="s">
        <v>130</v>
      </c>
    </row>
    <row r="9" spans="1:35" ht="28.5" customHeight="1">
      <c r="A9" s="354">
        <v>3</v>
      </c>
      <c r="B9" s="393" t="s">
        <v>164</v>
      </c>
      <c r="C9" s="238"/>
      <c r="D9" s="236"/>
      <c r="E9" s="237"/>
      <c r="F9" s="238">
        <v>1.5</v>
      </c>
      <c r="G9" s="394"/>
      <c r="H9" s="239"/>
      <c r="I9" s="240">
        <v>1.5</v>
      </c>
      <c r="J9" s="241">
        <v>0</v>
      </c>
      <c r="K9" s="242">
        <v>0</v>
      </c>
      <c r="L9" s="319">
        <v>1.5</v>
      </c>
      <c r="M9" s="244"/>
      <c r="N9" s="245" t="s">
        <v>37</v>
      </c>
      <c r="O9" s="398">
        <v>20</v>
      </c>
      <c r="P9" s="319">
        <v>25</v>
      </c>
      <c r="Q9" s="240">
        <v>10</v>
      </c>
      <c r="R9" s="241">
        <v>0</v>
      </c>
      <c r="S9" s="241">
        <v>10</v>
      </c>
      <c r="T9" s="241">
        <v>0</v>
      </c>
      <c r="U9" s="241">
        <v>5</v>
      </c>
      <c r="V9" s="247">
        <v>0</v>
      </c>
      <c r="W9" s="238"/>
      <c r="X9" s="236"/>
      <c r="Y9" s="236"/>
      <c r="Z9" s="236"/>
      <c r="AA9" s="236"/>
      <c r="AB9" s="239"/>
      <c r="AC9" s="238">
        <v>10</v>
      </c>
      <c r="AD9" s="236"/>
      <c r="AE9" s="237">
        <v>10</v>
      </c>
      <c r="AF9" s="237"/>
      <c r="AG9" s="236">
        <v>5</v>
      </c>
      <c r="AH9" s="237"/>
      <c r="AI9" s="411" t="s">
        <v>34</v>
      </c>
    </row>
    <row r="10" spans="1:35" ht="41.25" customHeight="1">
      <c r="A10" s="247">
        <v>4</v>
      </c>
      <c r="B10" s="412" t="s">
        <v>132</v>
      </c>
      <c r="C10" s="238"/>
      <c r="D10" s="236"/>
      <c r="E10" s="237"/>
      <c r="F10" s="238">
        <v>2</v>
      </c>
      <c r="G10" s="394"/>
      <c r="H10" s="239"/>
      <c r="I10" s="240">
        <v>2</v>
      </c>
      <c r="J10" s="241">
        <v>0</v>
      </c>
      <c r="K10" s="242">
        <v>0</v>
      </c>
      <c r="L10" s="319">
        <v>2</v>
      </c>
      <c r="M10" s="244"/>
      <c r="N10" s="245" t="s">
        <v>40</v>
      </c>
      <c r="O10" s="398">
        <v>45</v>
      </c>
      <c r="P10" s="319">
        <v>50</v>
      </c>
      <c r="Q10" s="240">
        <v>15</v>
      </c>
      <c r="R10" s="241">
        <v>15</v>
      </c>
      <c r="S10" s="241">
        <v>15</v>
      </c>
      <c r="T10" s="241">
        <v>0</v>
      </c>
      <c r="U10" s="241">
        <v>5</v>
      </c>
      <c r="V10" s="247">
        <v>0</v>
      </c>
      <c r="W10" s="238"/>
      <c r="X10" s="236"/>
      <c r="Y10" s="236"/>
      <c r="Z10" s="236"/>
      <c r="AA10" s="236"/>
      <c r="AB10" s="239"/>
      <c r="AC10" s="238">
        <v>15</v>
      </c>
      <c r="AD10" s="236">
        <v>15</v>
      </c>
      <c r="AE10" s="237">
        <v>15</v>
      </c>
      <c r="AF10" s="237"/>
      <c r="AG10" s="236">
        <v>5</v>
      </c>
      <c r="AH10" s="237"/>
      <c r="AI10" s="364" t="s">
        <v>35</v>
      </c>
    </row>
    <row r="11" spans="1:35" ht="39.75" customHeight="1">
      <c r="A11" s="227">
        <v>5</v>
      </c>
      <c r="B11" s="355" t="s">
        <v>165</v>
      </c>
      <c r="C11" s="219">
        <v>3</v>
      </c>
      <c r="D11" s="220"/>
      <c r="E11" s="221"/>
      <c r="F11" s="219">
        <v>3</v>
      </c>
      <c r="G11" s="222"/>
      <c r="H11" s="223"/>
      <c r="I11" s="224">
        <v>6</v>
      </c>
      <c r="J11" s="225">
        <v>0</v>
      </c>
      <c r="K11" s="226">
        <v>0</v>
      </c>
      <c r="L11" s="231">
        <v>6</v>
      </c>
      <c r="M11" s="228"/>
      <c r="N11" s="229" t="s">
        <v>40</v>
      </c>
      <c r="O11" s="398">
        <v>90</v>
      </c>
      <c r="P11" s="231">
        <v>155</v>
      </c>
      <c r="Q11" s="224">
        <v>0</v>
      </c>
      <c r="R11" s="225">
        <v>20</v>
      </c>
      <c r="S11" s="225">
        <v>70</v>
      </c>
      <c r="T11" s="225">
        <v>0</v>
      </c>
      <c r="U11" s="225">
        <v>65</v>
      </c>
      <c r="V11" s="232">
        <v>0</v>
      </c>
      <c r="W11" s="219"/>
      <c r="X11" s="220">
        <v>10</v>
      </c>
      <c r="Y11" s="220">
        <v>30</v>
      </c>
      <c r="Z11" s="220"/>
      <c r="AA11" s="220">
        <v>40</v>
      </c>
      <c r="AB11" s="223"/>
      <c r="AC11" s="219"/>
      <c r="AD11" s="220">
        <v>10</v>
      </c>
      <c r="AE11" s="221">
        <v>40</v>
      </c>
      <c r="AF11" s="221"/>
      <c r="AG11" s="220">
        <v>25</v>
      </c>
      <c r="AH11" s="221"/>
      <c r="AI11" s="356" t="s">
        <v>31</v>
      </c>
    </row>
    <row r="12" spans="1:35" ht="39" customHeight="1">
      <c r="A12" s="227">
        <v>6</v>
      </c>
      <c r="B12" s="355" t="s">
        <v>133</v>
      </c>
      <c r="C12" s="219">
        <v>3.5</v>
      </c>
      <c r="D12" s="220"/>
      <c r="E12" s="221"/>
      <c r="F12" s="219"/>
      <c r="G12" s="222"/>
      <c r="H12" s="221"/>
      <c r="I12" s="224">
        <v>3.5</v>
      </c>
      <c r="J12" s="225">
        <v>0</v>
      </c>
      <c r="K12" s="226">
        <v>0</v>
      </c>
      <c r="L12" s="231">
        <v>3.5</v>
      </c>
      <c r="M12" s="228" t="s">
        <v>37</v>
      </c>
      <c r="N12" s="229"/>
      <c r="O12" s="398">
        <v>30</v>
      </c>
      <c r="P12" s="231">
        <v>90</v>
      </c>
      <c r="Q12" s="224">
        <v>15</v>
      </c>
      <c r="R12" s="225">
        <v>10</v>
      </c>
      <c r="S12" s="225">
        <v>5</v>
      </c>
      <c r="T12" s="225">
        <v>0</v>
      </c>
      <c r="U12" s="225">
        <v>60</v>
      </c>
      <c r="V12" s="232">
        <v>0</v>
      </c>
      <c r="W12" s="219">
        <v>15</v>
      </c>
      <c r="X12" s="220">
        <v>10</v>
      </c>
      <c r="Y12" s="220">
        <v>5</v>
      </c>
      <c r="Z12" s="220"/>
      <c r="AA12" s="220">
        <v>60</v>
      </c>
      <c r="AB12" s="223"/>
      <c r="AC12" s="219"/>
      <c r="AD12" s="220"/>
      <c r="AE12" s="221"/>
      <c r="AF12" s="221"/>
      <c r="AG12" s="220"/>
      <c r="AH12" s="221"/>
      <c r="AI12" s="356" t="s">
        <v>134</v>
      </c>
    </row>
    <row r="13" spans="1:35" ht="30" customHeight="1">
      <c r="A13" s="227">
        <v>7</v>
      </c>
      <c r="B13" s="355" t="s">
        <v>192</v>
      </c>
      <c r="C13" s="219"/>
      <c r="D13" s="220"/>
      <c r="E13" s="221"/>
      <c r="F13" s="219">
        <v>4</v>
      </c>
      <c r="G13" s="222"/>
      <c r="H13" s="221"/>
      <c r="I13" s="224">
        <v>4</v>
      </c>
      <c r="J13" s="225">
        <v>0</v>
      </c>
      <c r="K13" s="226">
        <v>0</v>
      </c>
      <c r="L13" s="231">
        <v>4</v>
      </c>
      <c r="M13" s="228"/>
      <c r="N13" s="229" t="s">
        <v>37</v>
      </c>
      <c r="O13" s="398">
        <v>35</v>
      </c>
      <c r="P13" s="231">
        <v>100</v>
      </c>
      <c r="Q13" s="224">
        <v>20</v>
      </c>
      <c r="R13" s="225">
        <v>10</v>
      </c>
      <c r="S13" s="225">
        <v>5</v>
      </c>
      <c r="T13" s="225">
        <v>0</v>
      </c>
      <c r="U13" s="225">
        <v>65</v>
      </c>
      <c r="V13" s="232">
        <v>0</v>
      </c>
      <c r="W13" s="219"/>
      <c r="X13" s="220"/>
      <c r="Y13" s="220"/>
      <c r="Z13" s="220"/>
      <c r="AA13" s="220"/>
      <c r="AB13" s="223"/>
      <c r="AC13" s="219">
        <v>20</v>
      </c>
      <c r="AD13" s="233">
        <v>10</v>
      </c>
      <c r="AE13" s="220">
        <v>5</v>
      </c>
      <c r="AF13" s="220"/>
      <c r="AG13" s="220">
        <v>65</v>
      </c>
      <c r="AH13" s="221"/>
      <c r="AI13" s="356" t="s">
        <v>135</v>
      </c>
    </row>
    <row r="14" spans="1:35" ht="45" customHeight="1">
      <c r="A14" s="227">
        <v>8</v>
      </c>
      <c r="B14" s="355" t="s">
        <v>136</v>
      </c>
      <c r="C14" s="219">
        <v>3.5</v>
      </c>
      <c r="D14" s="220"/>
      <c r="E14" s="221"/>
      <c r="F14" s="219"/>
      <c r="G14" s="222"/>
      <c r="H14" s="221"/>
      <c r="I14" s="224">
        <v>3.5</v>
      </c>
      <c r="J14" s="225">
        <v>0</v>
      </c>
      <c r="K14" s="226">
        <v>0</v>
      </c>
      <c r="L14" s="231">
        <v>3.5</v>
      </c>
      <c r="M14" s="228" t="s">
        <v>37</v>
      </c>
      <c r="N14" s="229"/>
      <c r="O14" s="398">
        <v>30</v>
      </c>
      <c r="P14" s="231">
        <v>90</v>
      </c>
      <c r="Q14" s="224">
        <v>15</v>
      </c>
      <c r="R14" s="225">
        <v>10</v>
      </c>
      <c r="S14" s="225">
        <v>5</v>
      </c>
      <c r="T14" s="225">
        <v>0</v>
      </c>
      <c r="U14" s="225">
        <v>60</v>
      </c>
      <c r="V14" s="232">
        <v>0</v>
      </c>
      <c r="W14" s="219">
        <v>15</v>
      </c>
      <c r="X14" s="220">
        <v>10</v>
      </c>
      <c r="Y14" s="220">
        <v>5</v>
      </c>
      <c r="Z14" s="220"/>
      <c r="AA14" s="220">
        <v>60</v>
      </c>
      <c r="AB14" s="223"/>
      <c r="AC14" s="219"/>
      <c r="AD14" s="233"/>
      <c r="AE14" s="220"/>
      <c r="AF14" s="220"/>
      <c r="AG14" s="220"/>
      <c r="AH14" s="221"/>
      <c r="AI14" s="356" t="s">
        <v>137</v>
      </c>
    </row>
    <row r="15" spans="1:35" ht="36" customHeight="1">
      <c r="A15" s="227">
        <v>9</v>
      </c>
      <c r="B15" s="355" t="s">
        <v>179</v>
      </c>
      <c r="C15" s="219">
        <v>2</v>
      </c>
      <c r="D15" s="220"/>
      <c r="E15" s="221"/>
      <c r="F15" s="219"/>
      <c r="G15" s="222"/>
      <c r="H15" s="221"/>
      <c r="I15" s="224">
        <v>2</v>
      </c>
      <c r="J15" s="225">
        <v>0</v>
      </c>
      <c r="K15" s="226">
        <v>0</v>
      </c>
      <c r="L15" s="231">
        <v>2</v>
      </c>
      <c r="M15" s="228" t="s">
        <v>40</v>
      </c>
      <c r="N15" s="229"/>
      <c r="O15" s="398">
        <v>30</v>
      </c>
      <c r="P15" s="231">
        <v>50</v>
      </c>
      <c r="Q15" s="224">
        <v>0</v>
      </c>
      <c r="R15" s="225">
        <v>0</v>
      </c>
      <c r="S15" s="225">
        <v>30</v>
      </c>
      <c r="T15" s="225">
        <v>0</v>
      </c>
      <c r="U15" s="225">
        <v>20</v>
      </c>
      <c r="V15" s="232">
        <v>0</v>
      </c>
      <c r="W15" s="219"/>
      <c r="X15" s="220"/>
      <c r="Y15" s="220">
        <v>30</v>
      </c>
      <c r="Z15" s="220"/>
      <c r="AA15" s="220">
        <v>20</v>
      </c>
      <c r="AB15" s="223"/>
      <c r="AC15" s="219"/>
      <c r="AD15" s="233"/>
      <c r="AE15" s="220"/>
      <c r="AF15" s="220"/>
      <c r="AG15" s="220"/>
      <c r="AH15" s="221"/>
      <c r="AI15" s="358" t="s">
        <v>189</v>
      </c>
    </row>
    <row r="16" spans="1:35" ht="35.25" customHeight="1">
      <c r="A16" s="227">
        <v>11</v>
      </c>
      <c r="B16" s="357" t="s">
        <v>200</v>
      </c>
      <c r="C16" s="219">
        <v>2</v>
      </c>
      <c r="D16" s="220"/>
      <c r="E16" s="221"/>
      <c r="F16" s="219"/>
      <c r="G16" s="222"/>
      <c r="H16" s="221"/>
      <c r="I16" s="224">
        <v>2</v>
      </c>
      <c r="J16" s="225">
        <v>0</v>
      </c>
      <c r="K16" s="226">
        <v>0</v>
      </c>
      <c r="L16" s="231">
        <v>2</v>
      </c>
      <c r="M16" s="228" t="s">
        <v>40</v>
      </c>
      <c r="N16" s="229"/>
      <c r="O16" s="398">
        <v>30</v>
      </c>
      <c r="P16" s="231">
        <v>50</v>
      </c>
      <c r="Q16" s="224">
        <v>15</v>
      </c>
      <c r="R16" s="225">
        <v>15</v>
      </c>
      <c r="S16" s="225">
        <v>0</v>
      </c>
      <c r="T16" s="225">
        <v>0</v>
      </c>
      <c r="U16" s="225">
        <v>20</v>
      </c>
      <c r="V16" s="232">
        <v>0</v>
      </c>
      <c r="W16" s="219">
        <v>15</v>
      </c>
      <c r="X16" s="220">
        <v>15</v>
      </c>
      <c r="Y16" s="220"/>
      <c r="Z16" s="220"/>
      <c r="AA16" s="220">
        <v>20</v>
      </c>
      <c r="AB16" s="223"/>
      <c r="AC16" s="219"/>
      <c r="AD16" s="233"/>
      <c r="AE16" s="220"/>
      <c r="AF16" s="220"/>
      <c r="AG16" s="220"/>
      <c r="AH16" s="221"/>
      <c r="AI16" s="358" t="s">
        <v>138</v>
      </c>
    </row>
    <row r="17" spans="1:35" ht="35.25" customHeight="1">
      <c r="A17" s="227">
        <v>12</v>
      </c>
      <c r="B17" s="306" t="s">
        <v>139</v>
      </c>
      <c r="C17" s="325"/>
      <c r="D17" s="220"/>
      <c r="E17" s="221">
        <v>2</v>
      </c>
      <c r="F17" s="219"/>
      <c r="G17" s="220"/>
      <c r="H17" s="223"/>
      <c r="I17" s="224">
        <v>0</v>
      </c>
      <c r="J17" s="225">
        <v>0</v>
      </c>
      <c r="K17" s="226">
        <v>2</v>
      </c>
      <c r="L17" s="231">
        <v>2</v>
      </c>
      <c r="M17" s="228" t="s">
        <v>40</v>
      </c>
      <c r="N17" s="229"/>
      <c r="O17" s="398">
        <v>0</v>
      </c>
      <c r="P17" s="231">
        <v>50</v>
      </c>
      <c r="Q17" s="224">
        <v>0</v>
      </c>
      <c r="R17" s="225">
        <v>0</v>
      </c>
      <c r="S17" s="225">
        <v>0</v>
      </c>
      <c r="T17" s="225">
        <v>0</v>
      </c>
      <c r="U17" s="225">
        <v>0</v>
      </c>
      <c r="V17" s="232">
        <v>50</v>
      </c>
      <c r="W17" s="219"/>
      <c r="X17" s="220"/>
      <c r="Y17" s="220"/>
      <c r="Z17" s="220"/>
      <c r="AA17" s="220"/>
      <c r="AB17" s="223">
        <v>50</v>
      </c>
      <c r="AC17" s="233"/>
      <c r="AD17" s="233"/>
      <c r="AE17" s="233"/>
      <c r="AF17" s="233"/>
      <c r="AG17" s="220"/>
      <c r="AH17" s="221"/>
      <c r="AI17" s="358" t="s">
        <v>140</v>
      </c>
    </row>
    <row r="18" spans="1:35" ht="27" customHeight="1">
      <c r="A18" s="227"/>
      <c r="B18" s="359" t="s">
        <v>166</v>
      </c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416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361"/>
    </row>
    <row r="19" spans="1:35" ht="48.75" customHeight="1">
      <c r="A19" s="227">
        <v>13</v>
      </c>
      <c r="B19" s="320" t="s">
        <v>167</v>
      </c>
      <c r="C19" s="219">
        <v>4.5</v>
      </c>
      <c r="D19" s="220"/>
      <c r="E19" s="221"/>
      <c r="F19" s="219">
        <v>3.5</v>
      </c>
      <c r="G19" s="220"/>
      <c r="H19" s="221"/>
      <c r="I19" s="224">
        <v>8</v>
      </c>
      <c r="J19" s="225">
        <f aca="true" t="shared" si="0" ref="I19:K28">D19+G19</f>
        <v>0</v>
      </c>
      <c r="K19" s="226">
        <f t="shared" si="0"/>
        <v>0</v>
      </c>
      <c r="L19" s="231">
        <v>8</v>
      </c>
      <c r="M19" s="228"/>
      <c r="N19" s="229" t="s">
        <v>37</v>
      </c>
      <c r="O19" s="398">
        <f>SUM(Q19:T19)</f>
        <v>120</v>
      </c>
      <c r="P19" s="231">
        <f>SUM(Q19:V19)</f>
        <v>200</v>
      </c>
      <c r="Q19" s="224">
        <f>W19+AC19</f>
        <v>30</v>
      </c>
      <c r="R19" s="225">
        <f>X19+AD19</f>
        <v>30</v>
      </c>
      <c r="S19" s="225">
        <f>Y19+AE19</f>
        <v>60</v>
      </c>
      <c r="T19" s="225">
        <f>Z19+AF19</f>
        <v>0</v>
      </c>
      <c r="U19" s="225">
        <v>80</v>
      </c>
      <c r="V19" s="232">
        <f aca="true" t="shared" si="1" ref="V19:V28">AB19+AH19</f>
        <v>0</v>
      </c>
      <c r="W19" s="219">
        <v>30</v>
      </c>
      <c r="X19" s="233">
        <v>10</v>
      </c>
      <c r="Y19" s="233">
        <v>30</v>
      </c>
      <c r="Z19" s="233"/>
      <c r="AA19" s="220">
        <v>45</v>
      </c>
      <c r="AB19" s="223"/>
      <c r="AC19" s="219"/>
      <c r="AD19" s="233">
        <v>20</v>
      </c>
      <c r="AE19" s="233">
        <v>30</v>
      </c>
      <c r="AF19" s="233"/>
      <c r="AG19" s="220">
        <v>35</v>
      </c>
      <c r="AH19" s="221"/>
      <c r="AI19" s="362" t="s">
        <v>31</v>
      </c>
    </row>
    <row r="20" spans="1:35" ht="46.5" customHeight="1">
      <c r="A20" s="227">
        <v>14</v>
      </c>
      <c r="B20" s="320" t="s">
        <v>168</v>
      </c>
      <c r="C20" s="233">
        <v>1.5</v>
      </c>
      <c r="D20" s="220"/>
      <c r="E20" s="221"/>
      <c r="F20" s="219"/>
      <c r="G20" s="220"/>
      <c r="H20" s="221"/>
      <c r="I20" s="224">
        <v>1.5</v>
      </c>
      <c r="J20" s="225">
        <f t="shared" si="0"/>
        <v>0</v>
      </c>
      <c r="K20" s="226">
        <f t="shared" si="0"/>
        <v>0</v>
      </c>
      <c r="L20" s="231">
        <f>SUM(I20:K20)</f>
        <v>1.5</v>
      </c>
      <c r="M20" s="228" t="s">
        <v>37</v>
      </c>
      <c r="N20" s="229"/>
      <c r="O20" s="398">
        <f>SUM(Q20:T20)</f>
        <v>20</v>
      </c>
      <c r="P20" s="231">
        <f>SUM(Q20:V20)</f>
        <v>40</v>
      </c>
      <c r="Q20" s="224">
        <v>15</v>
      </c>
      <c r="R20" s="225">
        <f>X20+AD20</f>
        <v>0</v>
      </c>
      <c r="S20" s="225">
        <v>5</v>
      </c>
      <c r="T20" s="225">
        <f aca="true" t="shared" si="2" ref="T20:T28">Z20+AF20</f>
        <v>0</v>
      </c>
      <c r="U20" s="225">
        <v>20</v>
      </c>
      <c r="V20" s="232">
        <f t="shared" si="1"/>
        <v>0</v>
      </c>
      <c r="W20" s="219">
        <v>15</v>
      </c>
      <c r="X20" s="233"/>
      <c r="Y20" s="233">
        <v>5</v>
      </c>
      <c r="Z20" s="233"/>
      <c r="AA20" s="220">
        <v>20</v>
      </c>
      <c r="AB20" s="223"/>
      <c r="AC20" s="219"/>
      <c r="AD20" s="233"/>
      <c r="AE20" s="233"/>
      <c r="AF20" s="233"/>
      <c r="AG20" s="220"/>
      <c r="AH20" s="221"/>
      <c r="AI20" s="358" t="s">
        <v>32</v>
      </c>
    </row>
    <row r="21" spans="1:35" s="422" customFormat="1" ht="39" customHeight="1">
      <c r="A21" s="258">
        <v>15</v>
      </c>
      <c r="B21" s="326" t="s">
        <v>169</v>
      </c>
      <c r="C21" s="250">
        <v>1.5</v>
      </c>
      <c r="D21" s="251"/>
      <c r="E21" s="252"/>
      <c r="F21" s="250"/>
      <c r="G21" s="253"/>
      <c r="H21" s="254"/>
      <c r="I21" s="255">
        <v>1.5</v>
      </c>
      <c r="J21" s="256" t="s">
        <v>146</v>
      </c>
      <c r="K21" s="257">
        <f t="shared" si="0"/>
        <v>0</v>
      </c>
      <c r="L21" s="262">
        <v>1.5</v>
      </c>
      <c r="M21" s="259" t="s">
        <v>40</v>
      </c>
      <c r="N21" s="260"/>
      <c r="O21" s="452">
        <f>SUM(Q21:T21)</f>
        <v>30</v>
      </c>
      <c r="P21" s="262">
        <v>40</v>
      </c>
      <c r="Q21" s="255">
        <v>30</v>
      </c>
      <c r="R21" s="256">
        <f>X21+AD21</f>
        <v>0</v>
      </c>
      <c r="S21" s="256">
        <v>0</v>
      </c>
      <c r="T21" s="256">
        <f t="shared" si="2"/>
        <v>0</v>
      </c>
      <c r="U21" s="256">
        <v>10</v>
      </c>
      <c r="V21" s="330">
        <f t="shared" si="1"/>
        <v>0</v>
      </c>
      <c r="W21" s="250">
        <v>30</v>
      </c>
      <c r="X21" s="251"/>
      <c r="Y21" s="251"/>
      <c r="Z21" s="251"/>
      <c r="AA21" s="251">
        <v>10</v>
      </c>
      <c r="AB21" s="254"/>
      <c r="AC21" s="250"/>
      <c r="AD21" s="266"/>
      <c r="AE21" s="266"/>
      <c r="AF21" s="266"/>
      <c r="AG21" s="251"/>
      <c r="AH21" s="252"/>
      <c r="AI21" s="453" t="s">
        <v>33</v>
      </c>
    </row>
    <row r="22" spans="1:35" ht="48.75" customHeight="1">
      <c r="A22" s="227">
        <v>16</v>
      </c>
      <c r="B22" s="320" t="s">
        <v>170</v>
      </c>
      <c r="C22" s="233">
        <v>3.5</v>
      </c>
      <c r="D22" s="220"/>
      <c r="E22" s="221"/>
      <c r="F22" s="219"/>
      <c r="G22" s="221"/>
      <c r="H22" s="223"/>
      <c r="I22" s="224">
        <f>C22+F22</f>
        <v>3.5</v>
      </c>
      <c r="J22" s="225">
        <f t="shared" si="0"/>
        <v>0</v>
      </c>
      <c r="K22" s="226">
        <f t="shared" si="0"/>
        <v>0</v>
      </c>
      <c r="L22" s="231">
        <f aca="true" t="shared" si="3" ref="L22:L28">SUM(I22:K22)</f>
        <v>3.5</v>
      </c>
      <c r="M22" s="228" t="s">
        <v>40</v>
      </c>
      <c r="N22" s="229"/>
      <c r="O22" s="398">
        <f aca="true" t="shared" si="4" ref="O22:O28">SUM(Q22:T22)</f>
        <v>45</v>
      </c>
      <c r="P22" s="231">
        <f aca="true" t="shared" si="5" ref="P22:P28">SUM(Q22:V22)</f>
        <v>90</v>
      </c>
      <c r="Q22" s="224">
        <v>15</v>
      </c>
      <c r="R22" s="225">
        <v>15</v>
      </c>
      <c r="S22" s="225">
        <v>15</v>
      </c>
      <c r="T22" s="225">
        <f t="shared" si="2"/>
        <v>0</v>
      </c>
      <c r="U22" s="225">
        <f>AA22+AG22</f>
        <v>45</v>
      </c>
      <c r="V22" s="232">
        <f t="shared" si="1"/>
        <v>0</v>
      </c>
      <c r="W22" s="219">
        <v>15</v>
      </c>
      <c r="X22" s="220">
        <v>15</v>
      </c>
      <c r="Y22" s="220">
        <v>15</v>
      </c>
      <c r="Z22" s="220"/>
      <c r="AA22" s="220">
        <v>45</v>
      </c>
      <c r="AB22" s="223"/>
      <c r="AC22" s="219"/>
      <c r="AD22" s="233"/>
      <c r="AE22" s="233"/>
      <c r="AF22" s="233"/>
      <c r="AG22" s="220"/>
      <c r="AH22" s="221"/>
      <c r="AI22" s="358" t="s">
        <v>31</v>
      </c>
    </row>
    <row r="23" spans="1:35" ht="66" customHeight="1">
      <c r="A23" s="227">
        <v>17</v>
      </c>
      <c r="B23" s="320" t="s">
        <v>199</v>
      </c>
      <c r="C23" s="233"/>
      <c r="D23" s="220"/>
      <c r="E23" s="221"/>
      <c r="F23" s="219">
        <v>1</v>
      </c>
      <c r="G23" s="220"/>
      <c r="H23" s="223"/>
      <c r="I23" s="224">
        <v>1</v>
      </c>
      <c r="J23" s="225">
        <f t="shared" si="0"/>
        <v>0</v>
      </c>
      <c r="K23" s="226">
        <f t="shared" si="0"/>
        <v>0</v>
      </c>
      <c r="L23" s="231">
        <f t="shared" si="3"/>
        <v>1</v>
      </c>
      <c r="M23" s="228"/>
      <c r="N23" s="229" t="s">
        <v>40</v>
      </c>
      <c r="O23" s="398">
        <f t="shared" si="4"/>
        <v>15</v>
      </c>
      <c r="P23" s="231">
        <f t="shared" si="5"/>
        <v>25</v>
      </c>
      <c r="Q23" s="224">
        <v>15</v>
      </c>
      <c r="R23" s="225">
        <v>0</v>
      </c>
      <c r="S23" s="225">
        <f>Y23+AE23</f>
        <v>0</v>
      </c>
      <c r="T23" s="225">
        <f t="shared" si="2"/>
        <v>0</v>
      </c>
      <c r="U23" s="225">
        <v>10</v>
      </c>
      <c r="V23" s="232">
        <f t="shared" si="1"/>
        <v>0</v>
      </c>
      <c r="W23" s="219"/>
      <c r="X23" s="220"/>
      <c r="Y23" s="220"/>
      <c r="Z23" s="220"/>
      <c r="AA23" s="220"/>
      <c r="AB23" s="223"/>
      <c r="AC23" s="219">
        <v>15</v>
      </c>
      <c r="AD23" s="233">
        <v>0</v>
      </c>
      <c r="AE23" s="233"/>
      <c r="AF23" s="233"/>
      <c r="AG23" s="220">
        <v>10</v>
      </c>
      <c r="AH23" s="221"/>
      <c r="AI23" s="356" t="s">
        <v>31</v>
      </c>
    </row>
    <row r="24" spans="1:35" ht="45" customHeight="1">
      <c r="A24" s="227">
        <v>18</v>
      </c>
      <c r="B24" s="363" t="s">
        <v>171</v>
      </c>
      <c r="C24" s="233"/>
      <c r="D24" s="220"/>
      <c r="E24" s="221"/>
      <c r="F24" s="219">
        <v>4</v>
      </c>
      <c r="G24" s="220"/>
      <c r="H24" s="223"/>
      <c r="I24" s="224">
        <v>4</v>
      </c>
      <c r="J24" s="225">
        <f t="shared" si="0"/>
        <v>0</v>
      </c>
      <c r="K24" s="226">
        <f t="shared" si="0"/>
        <v>0</v>
      </c>
      <c r="L24" s="231">
        <f t="shared" si="3"/>
        <v>4</v>
      </c>
      <c r="M24" s="228"/>
      <c r="N24" s="229" t="s">
        <v>40</v>
      </c>
      <c r="O24" s="398">
        <f t="shared" si="4"/>
        <v>60</v>
      </c>
      <c r="P24" s="231">
        <f t="shared" si="5"/>
        <v>100</v>
      </c>
      <c r="Q24" s="224">
        <f>W24+AC24</f>
        <v>20</v>
      </c>
      <c r="R24" s="225">
        <f>X24+AD24</f>
        <v>20</v>
      </c>
      <c r="S24" s="225">
        <f>Y24+AE24</f>
        <v>20</v>
      </c>
      <c r="T24" s="225">
        <f t="shared" si="2"/>
        <v>0</v>
      </c>
      <c r="U24" s="225">
        <v>40</v>
      </c>
      <c r="V24" s="232">
        <f t="shared" si="1"/>
        <v>0</v>
      </c>
      <c r="W24" s="219"/>
      <c r="X24" s="220"/>
      <c r="Y24" s="220"/>
      <c r="Z24" s="220"/>
      <c r="AA24" s="220"/>
      <c r="AB24" s="223"/>
      <c r="AC24" s="219">
        <v>20</v>
      </c>
      <c r="AD24" s="233">
        <v>20</v>
      </c>
      <c r="AE24" s="233">
        <v>20</v>
      </c>
      <c r="AF24" s="233"/>
      <c r="AG24" s="220">
        <v>40</v>
      </c>
      <c r="AH24" s="221"/>
      <c r="AI24" s="356" t="s">
        <v>138</v>
      </c>
    </row>
    <row r="25" spans="1:35" ht="47.25" customHeight="1">
      <c r="A25" s="227">
        <v>19</v>
      </c>
      <c r="B25" s="363" t="s">
        <v>172</v>
      </c>
      <c r="C25" s="219"/>
      <c r="D25" s="220"/>
      <c r="E25" s="221"/>
      <c r="F25" s="219">
        <v>2</v>
      </c>
      <c r="G25" s="222"/>
      <c r="H25" s="223"/>
      <c r="I25" s="224">
        <f t="shared" si="0"/>
        <v>2</v>
      </c>
      <c r="J25" s="225">
        <f t="shared" si="0"/>
        <v>0</v>
      </c>
      <c r="K25" s="226">
        <f t="shared" si="0"/>
        <v>0</v>
      </c>
      <c r="L25" s="231">
        <f t="shared" si="3"/>
        <v>2</v>
      </c>
      <c r="M25" s="228"/>
      <c r="N25" s="229" t="s">
        <v>40</v>
      </c>
      <c r="O25" s="398">
        <f t="shared" si="4"/>
        <v>20</v>
      </c>
      <c r="P25" s="231">
        <f t="shared" si="5"/>
        <v>50</v>
      </c>
      <c r="Q25" s="224">
        <v>10</v>
      </c>
      <c r="R25" s="225">
        <f>X25+AD25</f>
        <v>0</v>
      </c>
      <c r="S25" s="225">
        <v>10</v>
      </c>
      <c r="T25" s="225">
        <f t="shared" si="2"/>
        <v>0</v>
      </c>
      <c r="U25" s="225">
        <v>30</v>
      </c>
      <c r="V25" s="232">
        <f t="shared" si="1"/>
        <v>0</v>
      </c>
      <c r="W25" s="219"/>
      <c r="X25" s="220"/>
      <c r="Y25" s="220"/>
      <c r="Z25" s="220"/>
      <c r="AA25" s="220"/>
      <c r="AB25" s="223"/>
      <c r="AC25" s="219">
        <v>10</v>
      </c>
      <c r="AD25" s="233"/>
      <c r="AE25" s="233">
        <v>10</v>
      </c>
      <c r="AF25" s="233"/>
      <c r="AG25" s="220">
        <v>30</v>
      </c>
      <c r="AH25" s="221"/>
      <c r="AI25" s="364" t="s">
        <v>35</v>
      </c>
    </row>
    <row r="26" spans="1:35" ht="63" customHeight="1">
      <c r="A26" s="227">
        <v>20</v>
      </c>
      <c r="B26" s="363" t="s">
        <v>173</v>
      </c>
      <c r="C26" s="219"/>
      <c r="D26" s="220"/>
      <c r="E26" s="221"/>
      <c r="F26" s="219">
        <v>2</v>
      </c>
      <c r="G26" s="222"/>
      <c r="H26" s="223"/>
      <c r="I26" s="224">
        <v>2</v>
      </c>
      <c r="J26" s="225">
        <f t="shared" si="0"/>
        <v>0</v>
      </c>
      <c r="K26" s="226">
        <f t="shared" si="0"/>
        <v>0</v>
      </c>
      <c r="L26" s="231">
        <v>2</v>
      </c>
      <c r="M26" s="228"/>
      <c r="N26" s="229" t="s">
        <v>40</v>
      </c>
      <c r="O26" s="398">
        <f t="shared" si="4"/>
        <v>25</v>
      </c>
      <c r="P26" s="231">
        <f t="shared" si="5"/>
        <v>50</v>
      </c>
      <c r="Q26" s="224">
        <f>W26+AC26</f>
        <v>10</v>
      </c>
      <c r="R26" s="225">
        <f>X26+AD26</f>
        <v>10</v>
      </c>
      <c r="S26" s="225">
        <f>Y26+AE26</f>
        <v>5</v>
      </c>
      <c r="T26" s="225">
        <f t="shared" si="2"/>
        <v>0</v>
      </c>
      <c r="U26" s="225">
        <v>25</v>
      </c>
      <c r="V26" s="232">
        <f t="shared" si="1"/>
        <v>0</v>
      </c>
      <c r="W26" s="219"/>
      <c r="X26" s="220"/>
      <c r="Y26" s="220"/>
      <c r="Z26" s="220"/>
      <c r="AA26" s="220"/>
      <c r="AB26" s="223"/>
      <c r="AC26" s="219">
        <v>10</v>
      </c>
      <c r="AD26" s="233">
        <v>10</v>
      </c>
      <c r="AE26" s="233">
        <v>5</v>
      </c>
      <c r="AF26" s="233"/>
      <c r="AG26" s="220">
        <v>25</v>
      </c>
      <c r="AH26" s="221"/>
      <c r="AI26" s="358" t="s">
        <v>152</v>
      </c>
    </row>
    <row r="27" spans="1:35" ht="48.75" customHeight="1">
      <c r="A27" s="227">
        <v>21</v>
      </c>
      <c r="B27" s="320" t="s">
        <v>174</v>
      </c>
      <c r="C27" s="219">
        <v>3</v>
      </c>
      <c r="D27" s="220"/>
      <c r="E27" s="221"/>
      <c r="F27" s="219"/>
      <c r="G27" s="222"/>
      <c r="H27" s="223"/>
      <c r="I27" s="224">
        <v>3</v>
      </c>
      <c r="J27" s="225">
        <f t="shared" si="0"/>
        <v>0</v>
      </c>
      <c r="K27" s="226">
        <f t="shared" si="0"/>
        <v>0</v>
      </c>
      <c r="L27" s="231">
        <v>3</v>
      </c>
      <c r="M27" s="228" t="s">
        <v>40</v>
      </c>
      <c r="N27" s="229"/>
      <c r="O27" s="398">
        <f t="shared" si="4"/>
        <v>45</v>
      </c>
      <c r="P27" s="231">
        <f t="shared" si="5"/>
        <v>75</v>
      </c>
      <c r="Q27" s="224">
        <v>15</v>
      </c>
      <c r="R27" s="225">
        <f>X27+AD27</f>
        <v>0</v>
      </c>
      <c r="S27" s="225">
        <v>30</v>
      </c>
      <c r="T27" s="225">
        <f t="shared" si="2"/>
        <v>0</v>
      </c>
      <c r="U27" s="225">
        <v>30</v>
      </c>
      <c r="V27" s="232">
        <f t="shared" si="1"/>
        <v>0</v>
      </c>
      <c r="W27" s="219">
        <v>15</v>
      </c>
      <c r="X27" s="220"/>
      <c r="Y27" s="220">
        <v>30</v>
      </c>
      <c r="Z27" s="220"/>
      <c r="AA27" s="220">
        <v>30</v>
      </c>
      <c r="AB27" s="223"/>
      <c r="AC27" s="219"/>
      <c r="AD27" s="233"/>
      <c r="AE27" s="233"/>
      <c r="AF27" s="233"/>
      <c r="AG27" s="220"/>
      <c r="AH27" s="221"/>
      <c r="AI27" s="364" t="s">
        <v>35</v>
      </c>
    </row>
    <row r="28" spans="1:35" ht="36.75" customHeight="1" thickBot="1">
      <c r="A28" s="227">
        <v>22</v>
      </c>
      <c r="B28" s="320" t="s">
        <v>175</v>
      </c>
      <c r="C28" s="219">
        <v>1</v>
      </c>
      <c r="D28" s="220"/>
      <c r="E28" s="223"/>
      <c r="F28" s="233"/>
      <c r="G28" s="220"/>
      <c r="H28" s="221"/>
      <c r="I28" s="224">
        <f t="shared" si="0"/>
        <v>1</v>
      </c>
      <c r="J28" s="225">
        <f t="shared" si="0"/>
        <v>0</v>
      </c>
      <c r="K28" s="226">
        <f t="shared" si="0"/>
        <v>0</v>
      </c>
      <c r="L28" s="231">
        <f t="shared" si="3"/>
        <v>1</v>
      </c>
      <c r="M28" s="228" t="s">
        <v>40</v>
      </c>
      <c r="N28" s="229"/>
      <c r="O28" s="398">
        <f t="shared" si="4"/>
        <v>15</v>
      </c>
      <c r="P28" s="231">
        <f t="shared" si="5"/>
        <v>25</v>
      </c>
      <c r="Q28" s="224">
        <v>15</v>
      </c>
      <c r="R28" s="225">
        <v>0</v>
      </c>
      <c r="S28" s="225">
        <v>0</v>
      </c>
      <c r="T28" s="225">
        <f t="shared" si="2"/>
        <v>0</v>
      </c>
      <c r="U28" s="225">
        <v>10</v>
      </c>
      <c r="V28" s="232">
        <f t="shared" si="1"/>
        <v>0</v>
      </c>
      <c r="W28" s="219">
        <v>15</v>
      </c>
      <c r="X28" s="220">
        <v>0</v>
      </c>
      <c r="Y28" s="220"/>
      <c r="Z28" s="220"/>
      <c r="AA28" s="220">
        <v>10</v>
      </c>
      <c r="AB28" s="223"/>
      <c r="AC28" s="233"/>
      <c r="AD28" s="220"/>
      <c r="AE28" s="220"/>
      <c r="AF28" s="220"/>
      <c r="AG28" s="220"/>
      <c r="AH28" s="221"/>
      <c r="AI28" s="356" t="s">
        <v>31</v>
      </c>
    </row>
    <row r="29" spans="1:35" ht="15" thickBot="1">
      <c r="A29" s="740" t="s">
        <v>6</v>
      </c>
      <c r="B29" s="742"/>
      <c r="C29" s="366">
        <f aca="true" t="shared" si="6" ref="C29:L29">SUM(C7:C28)</f>
        <v>32</v>
      </c>
      <c r="D29" s="367">
        <f t="shared" si="6"/>
        <v>0</v>
      </c>
      <c r="E29" s="368">
        <f t="shared" si="6"/>
        <v>2</v>
      </c>
      <c r="F29" s="366">
        <f t="shared" si="6"/>
        <v>26</v>
      </c>
      <c r="G29" s="366">
        <f t="shared" si="6"/>
        <v>0</v>
      </c>
      <c r="H29" s="366">
        <f t="shared" si="6"/>
        <v>0</v>
      </c>
      <c r="I29" s="366">
        <f t="shared" si="6"/>
        <v>58</v>
      </c>
      <c r="J29" s="366">
        <f t="shared" si="6"/>
        <v>0</v>
      </c>
      <c r="K29" s="366">
        <f t="shared" si="6"/>
        <v>2</v>
      </c>
      <c r="L29" s="366">
        <f t="shared" si="6"/>
        <v>60</v>
      </c>
      <c r="M29" s="369">
        <f>COUNTIF(M7:M28,"EGZ")</f>
        <v>3</v>
      </c>
      <c r="N29" s="366">
        <f>COUNTIF(N7:N28,"EGZ")</f>
        <v>3</v>
      </c>
      <c r="O29" s="370">
        <f aca="true" t="shared" si="7" ref="O29:AH29">SUM(O7:O28)</f>
        <v>785</v>
      </c>
      <c r="P29" s="371">
        <f t="shared" si="7"/>
        <v>1505</v>
      </c>
      <c r="Q29" s="371">
        <f t="shared" si="7"/>
        <v>305</v>
      </c>
      <c r="R29" s="371">
        <f t="shared" si="7"/>
        <v>185</v>
      </c>
      <c r="S29" s="371">
        <f t="shared" si="7"/>
        <v>295</v>
      </c>
      <c r="T29" s="371">
        <f t="shared" si="7"/>
        <v>0</v>
      </c>
      <c r="U29" s="371">
        <f t="shared" si="7"/>
        <v>670</v>
      </c>
      <c r="V29" s="371">
        <f t="shared" si="7"/>
        <v>50</v>
      </c>
      <c r="W29" s="372">
        <f t="shared" si="7"/>
        <v>185</v>
      </c>
      <c r="X29" s="365">
        <f t="shared" si="7"/>
        <v>90</v>
      </c>
      <c r="Y29" s="365">
        <f t="shared" si="7"/>
        <v>150</v>
      </c>
      <c r="Z29" s="365">
        <f t="shared" si="7"/>
        <v>0</v>
      </c>
      <c r="AA29" s="365">
        <f t="shared" si="7"/>
        <v>390</v>
      </c>
      <c r="AB29" s="365">
        <f t="shared" si="7"/>
        <v>50</v>
      </c>
      <c r="AC29" s="365">
        <f t="shared" si="7"/>
        <v>120</v>
      </c>
      <c r="AD29" s="365">
        <f t="shared" si="7"/>
        <v>95</v>
      </c>
      <c r="AE29" s="365">
        <f t="shared" si="7"/>
        <v>145</v>
      </c>
      <c r="AF29" s="365">
        <f t="shared" si="7"/>
        <v>0</v>
      </c>
      <c r="AG29" s="365">
        <f t="shared" si="7"/>
        <v>280</v>
      </c>
      <c r="AH29" s="365">
        <f t="shared" si="7"/>
        <v>0</v>
      </c>
      <c r="AI29" s="373"/>
    </row>
    <row r="30" spans="1:35" ht="15" thickBot="1">
      <c r="A30" s="374"/>
      <c r="B30" s="375" t="s">
        <v>21</v>
      </c>
      <c r="C30" s="740">
        <f>SUM(C29:E29)</f>
        <v>34</v>
      </c>
      <c r="D30" s="741"/>
      <c r="E30" s="742"/>
      <c r="F30" s="740">
        <f>SUM(F29:H29)</f>
        <v>26</v>
      </c>
      <c r="G30" s="741"/>
      <c r="H30" s="742"/>
      <c r="I30" s="376"/>
      <c r="J30" s="743" t="s">
        <v>27</v>
      </c>
      <c r="K30" s="744"/>
      <c r="L30" s="745"/>
      <c r="M30" s="740" t="s">
        <v>28</v>
      </c>
      <c r="N30" s="742"/>
      <c r="O30" s="374"/>
      <c r="P30" s="374"/>
      <c r="Q30" s="743">
        <f>SUM(Q29:T29)</f>
        <v>785</v>
      </c>
      <c r="R30" s="744"/>
      <c r="S30" s="744"/>
      <c r="T30" s="745"/>
      <c r="U30" s="740">
        <f>SUM(U29:V29)</f>
        <v>720</v>
      </c>
      <c r="V30" s="742"/>
      <c r="W30" s="743">
        <f>SUM(W29:Z29)</f>
        <v>425</v>
      </c>
      <c r="X30" s="744"/>
      <c r="Y30" s="744"/>
      <c r="Z30" s="745"/>
      <c r="AA30" s="740">
        <f>SUM(AA29:AB29)</f>
        <v>440</v>
      </c>
      <c r="AB30" s="742"/>
      <c r="AC30" s="743">
        <f>SUM(AC29:AF29)</f>
        <v>360</v>
      </c>
      <c r="AD30" s="744"/>
      <c r="AE30" s="744"/>
      <c r="AF30" s="745"/>
      <c r="AG30" s="740">
        <f>SUM(AG29:AH29)</f>
        <v>280</v>
      </c>
      <c r="AH30" s="742"/>
      <c r="AI30" s="377"/>
    </row>
    <row r="31" spans="1:35" ht="15.75" thickBot="1">
      <c r="A31" s="374"/>
      <c r="B31" s="378"/>
      <c r="C31" s="378"/>
      <c r="D31" s="378"/>
      <c r="E31" s="379"/>
      <c r="F31" s="378"/>
      <c r="G31" s="378"/>
      <c r="H31" s="378"/>
      <c r="I31" s="374"/>
      <c r="J31" s="740" t="s">
        <v>26</v>
      </c>
      <c r="K31" s="741"/>
      <c r="L31" s="741"/>
      <c r="M31" s="741"/>
      <c r="N31" s="742"/>
      <c r="O31" s="380"/>
      <c r="P31" s="374"/>
      <c r="Q31" s="743">
        <f>SUM(Q30:V30)</f>
        <v>1505</v>
      </c>
      <c r="R31" s="744"/>
      <c r="S31" s="744"/>
      <c r="T31" s="744"/>
      <c r="U31" s="744"/>
      <c r="V31" s="745"/>
      <c r="W31" s="740">
        <f>W30+AA30</f>
        <v>865</v>
      </c>
      <c r="X31" s="741"/>
      <c r="Y31" s="741"/>
      <c r="Z31" s="741"/>
      <c r="AA31" s="741"/>
      <c r="AB31" s="742"/>
      <c r="AC31" s="740">
        <f>AC30+AG30</f>
        <v>640</v>
      </c>
      <c r="AD31" s="741"/>
      <c r="AE31" s="741"/>
      <c r="AF31" s="741"/>
      <c r="AG31" s="741"/>
      <c r="AH31" s="742"/>
      <c r="AI31" s="377"/>
    </row>
    <row r="32" spans="1:35" ht="14.25" thickBot="1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81"/>
      <c r="R32" s="181"/>
      <c r="S32" s="181"/>
      <c r="T32" s="181"/>
      <c r="U32" s="181"/>
      <c r="V32" s="182"/>
      <c r="W32" s="183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80"/>
    </row>
    <row r="33" spans="1:35" ht="13.5">
      <c r="A33" s="729" t="s">
        <v>15</v>
      </c>
      <c r="B33" s="730"/>
      <c r="C33" s="731" t="s">
        <v>16</v>
      </c>
      <c r="D33" s="732"/>
      <c r="E33" s="732"/>
      <c r="F33" s="732"/>
      <c r="G33" s="732"/>
      <c r="H33" s="732"/>
      <c r="I33" s="732"/>
      <c r="J33" s="732"/>
      <c r="K33" s="732"/>
      <c r="L33" s="732"/>
      <c r="M33" s="732"/>
      <c r="N33" s="732"/>
      <c r="O33" s="732"/>
      <c r="P33" s="732"/>
      <c r="Q33" s="732"/>
      <c r="R33" s="732"/>
      <c r="S33" s="732"/>
      <c r="T33" s="732"/>
      <c r="U33" s="732"/>
      <c r="V33" s="733"/>
      <c r="W33" s="184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</row>
    <row r="34" spans="1:35" ht="13.5">
      <c r="A34" s="734" t="s">
        <v>155</v>
      </c>
      <c r="B34" s="735"/>
      <c r="C34" s="736" t="s">
        <v>156</v>
      </c>
      <c r="D34" s="737"/>
      <c r="E34" s="737"/>
      <c r="F34" s="737"/>
      <c r="G34" s="737"/>
      <c r="H34" s="737"/>
      <c r="I34" s="737"/>
      <c r="J34" s="737"/>
      <c r="K34" s="737"/>
      <c r="L34" s="737"/>
      <c r="M34" s="737"/>
      <c r="N34" s="737"/>
      <c r="O34" s="737"/>
      <c r="P34" s="737"/>
      <c r="Q34" s="735"/>
      <c r="R34" s="186" t="s">
        <v>157</v>
      </c>
      <c r="S34" s="187"/>
      <c r="T34" s="187"/>
      <c r="U34" s="187"/>
      <c r="V34" s="188"/>
      <c r="W34" s="184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</row>
    <row r="35" spans="1:35" ht="13.5">
      <c r="A35" s="734" t="s">
        <v>158</v>
      </c>
      <c r="B35" s="735"/>
      <c r="C35" s="736" t="s">
        <v>159</v>
      </c>
      <c r="D35" s="737"/>
      <c r="E35" s="737"/>
      <c r="F35" s="737"/>
      <c r="G35" s="737"/>
      <c r="H35" s="737"/>
      <c r="I35" s="737"/>
      <c r="J35" s="737"/>
      <c r="K35" s="737"/>
      <c r="L35" s="737"/>
      <c r="M35" s="737"/>
      <c r="N35" s="737"/>
      <c r="O35" s="737"/>
      <c r="P35" s="737"/>
      <c r="Q35" s="735"/>
      <c r="R35" s="189" t="s">
        <v>160</v>
      </c>
      <c r="S35" s="187"/>
      <c r="T35" s="187"/>
      <c r="U35" s="188"/>
      <c r="V35" s="190"/>
      <c r="W35" s="184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</row>
    <row r="36" spans="1:35" ht="14.25" thickBot="1">
      <c r="A36" s="738"/>
      <c r="B36" s="739"/>
      <c r="C36" s="739" t="s">
        <v>161</v>
      </c>
      <c r="D36" s="739"/>
      <c r="E36" s="739"/>
      <c r="F36" s="739"/>
      <c r="G36" s="739"/>
      <c r="H36" s="739"/>
      <c r="I36" s="739"/>
      <c r="J36" s="739"/>
      <c r="K36" s="739"/>
      <c r="L36" s="739"/>
      <c r="M36" s="739"/>
      <c r="N36" s="739"/>
      <c r="O36" s="739"/>
      <c r="P36" s="739"/>
      <c r="Q36" s="739"/>
      <c r="R36" s="191" t="s">
        <v>162</v>
      </c>
      <c r="S36" s="192"/>
      <c r="T36" s="192"/>
      <c r="U36" s="193"/>
      <c r="V36" s="194"/>
      <c r="W36" s="184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</row>
    <row r="37" spans="1:35" ht="14.25" thickBot="1">
      <c r="A37" s="724"/>
      <c r="B37" s="725"/>
      <c r="C37" s="726" t="s">
        <v>163</v>
      </c>
      <c r="D37" s="727"/>
      <c r="E37" s="727"/>
      <c r="F37" s="727"/>
      <c r="G37" s="727"/>
      <c r="H37" s="727"/>
      <c r="I37" s="727"/>
      <c r="J37" s="727"/>
      <c r="K37" s="727"/>
      <c r="L37" s="727"/>
      <c r="M37" s="727"/>
      <c r="N37" s="727"/>
      <c r="O37" s="727"/>
      <c r="P37" s="727"/>
      <c r="Q37" s="728"/>
      <c r="R37" s="195"/>
      <c r="S37" s="196"/>
      <c r="T37" s="196"/>
      <c r="U37" s="196"/>
      <c r="V37" s="197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</row>
    <row r="38" spans="1:35" ht="13.5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</row>
    <row r="39" spans="1:35" ht="13.5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</row>
    <row r="40" spans="1:35" ht="13.5">
      <c r="A40" s="178"/>
      <c r="B40" s="178"/>
      <c r="C40" s="410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</row>
    <row r="41" spans="1:35" ht="13.5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</row>
    <row r="42" spans="1:35" ht="13.5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</row>
    <row r="43" spans="1:35" ht="13.5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</row>
    <row r="44" spans="1:35" ht="13.5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</row>
    <row r="45" spans="1:35" ht="13.5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</row>
    <row r="46" spans="1:35" ht="13.5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</row>
    <row r="47" spans="1:35" ht="13.5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</row>
  </sheetData>
  <sheetProtection/>
  <mergeCells count="48">
    <mergeCell ref="AC3:AH4"/>
    <mergeCell ref="AI3:AI6"/>
    <mergeCell ref="C4:H4"/>
    <mergeCell ref="I4:L4"/>
    <mergeCell ref="W5:AB5"/>
    <mergeCell ref="AC5:AH5"/>
    <mergeCell ref="L5:L6"/>
    <mergeCell ref="M5:N5"/>
    <mergeCell ref="A1:AI1"/>
    <mergeCell ref="A2:AH2"/>
    <mergeCell ref="A3:A6"/>
    <mergeCell ref="B3:B6"/>
    <mergeCell ref="C3:L3"/>
    <mergeCell ref="M3:N4"/>
    <mergeCell ref="O3:O6"/>
    <mergeCell ref="P3:P6"/>
    <mergeCell ref="Q3:V5"/>
    <mergeCell ref="W3:AB4"/>
    <mergeCell ref="U30:V30"/>
    <mergeCell ref="W30:Z30"/>
    <mergeCell ref="AA30:AB30"/>
    <mergeCell ref="AC30:AF30"/>
    <mergeCell ref="A29:B29"/>
    <mergeCell ref="I5:I6"/>
    <mergeCell ref="J5:J6"/>
    <mergeCell ref="K5:K6"/>
    <mergeCell ref="C5:E5"/>
    <mergeCell ref="F5:H5"/>
    <mergeCell ref="C30:E30"/>
    <mergeCell ref="F30:H30"/>
    <mergeCell ref="J30:L30"/>
    <mergeCell ref="M30:N30"/>
    <mergeCell ref="AG30:AH30"/>
    <mergeCell ref="J31:N31"/>
    <mergeCell ref="Q31:V31"/>
    <mergeCell ref="W31:AB31"/>
    <mergeCell ref="AC31:AH31"/>
    <mergeCell ref="Q30:T30"/>
    <mergeCell ref="A37:B37"/>
    <mergeCell ref="C37:Q37"/>
    <mergeCell ref="A33:B33"/>
    <mergeCell ref="C33:V33"/>
    <mergeCell ref="A34:B34"/>
    <mergeCell ref="C34:Q34"/>
    <mergeCell ref="A35:B35"/>
    <mergeCell ref="C35:Q35"/>
    <mergeCell ref="A36:B36"/>
    <mergeCell ref="C36:Q36"/>
  </mergeCells>
  <printOptions/>
  <pageMargins left="0" right="0" top="0.5511811023622047" bottom="0" header="0" footer="0"/>
  <pageSetup fitToHeight="0" fitToWidth="1" orientation="landscape" paperSize="9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zoomScale="70" zoomScaleNormal="70" zoomScalePageLayoutView="0" workbookViewId="0" topLeftCell="C1">
      <selection activeCell="M27" sqref="M27"/>
    </sheetView>
  </sheetViews>
  <sheetFormatPr defaultColWidth="9.125" defaultRowHeight="12.75"/>
  <cols>
    <col min="1" max="1" width="4.50390625" style="174" customWidth="1"/>
    <col min="2" max="2" width="42.50390625" style="174" customWidth="1"/>
    <col min="3" max="13" width="6.125" style="174" customWidth="1"/>
    <col min="14" max="14" width="8.50390625" style="175" customWidth="1"/>
    <col min="15" max="15" width="6.125" style="176" customWidth="1"/>
    <col min="16" max="34" width="6.125" style="174" customWidth="1"/>
    <col min="35" max="35" width="30.875" style="174" customWidth="1"/>
    <col min="36" max="16384" width="9.125" style="174" customWidth="1"/>
  </cols>
  <sheetData>
    <row r="1" ht="13.5">
      <c r="B1" s="50"/>
    </row>
    <row r="2" spans="1:35" ht="14.25" thickBot="1">
      <c r="A2" s="819" t="s">
        <v>107</v>
      </c>
      <c r="B2" s="819"/>
      <c r="C2" s="819"/>
      <c r="D2" s="819"/>
      <c r="E2" s="819"/>
      <c r="F2" s="819"/>
      <c r="G2" s="819"/>
      <c r="H2" s="819"/>
      <c r="I2" s="819"/>
      <c r="J2" s="819"/>
      <c r="K2" s="819"/>
      <c r="L2" s="819"/>
      <c r="M2" s="819"/>
      <c r="N2" s="819"/>
      <c r="O2" s="819"/>
      <c r="P2" s="819"/>
      <c r="Q2" s="819"/>
      <c r="R2" s="819"/>
      <c r="S2" s="819"/>
      <c r="T2" s="819"/>
      <c r="U2" s="819"/>
      <c r="V2" s="819"/>
      <c r="W2" s="819"/>
      <c r="X2" s="819"/>
      <c r="Y2" s="819"/>
      <c r="Z2" s="819"/>
      <c r="AA2" s="819"/>
      <c r="AB2" s="819"/>
      <c r="AC2" s="819"/>
      <c r="AD2" s="819"/>
      <c r="AE2" s="819"/>
      <c r="AF2" s="819"/>
      <c r="AG2" s="819"/>
      <c r="AH2" s="819"/>
      <c r="AI2" s="177"/>
    </row>
    <row r="3" spans="1:35" ht="45.75" customHeight="1" thickBot="1">
      <c r="A3" s="820" t="s">
        <v>188</v>
      </c>
      <c r="B3" s="821"/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821"/>
      <c r="N3" s="821"/>
      <c r="O3" s="821"/>
      <c r="P3" s="821"/>
      <c r="Q3" s="821"/>
      <c r="R3" s="821"/>
      <c r="S3" s="821"/>
      <c r="T3" s="821"/>
      <c r="U3" s="821"/>
      <c r="V3" s="821"/>
      <c r="W3" s="821"/>
      <c r="X3" s="821"/>
      <c r="Y3" s="821"/>
      <c r="Z3" s="821"/>
      <c r="AA3" s="821"/>
      <c r="AB3" s="821"/>
      <c r="AC3" s="821"/>
      <c r="AD3" s="821"/>
      <c r="AE3" s="821"/>
      <c r="AF3" s="821"/>
      <c r="AG3" s="821"/>
      <c r="AH3" s="821"/>
      <c r="AI3" s="382"/>
    </row>
    <row r="4" spans="1:35" ht="15" customHeight="1" thickBot="1">
      <c r="A4" s="801" t="s">
        <v>13</v>
      </c>
      <c r="B4" s="801" t="s">
        <v>14</v>
      </c>
      <c r="C4" s="740" t="s">
        <v>7</v>
      </c>
      <c r="D4" s="741"/>
      <c r="E4" s="741"/>
      <c r="F4" s="741"/>
      <c r="G4" s="741"/>
      <c r="H4" s="741"/>
      <c r="I4" s="741"/>
      <c r="J4" s="741"/>
      <c r="K4" s="741"/>
      <c r="L4" s="742"/>
      <c r="M4" s="804" t="s">
        <v>8</v>
      </c>
      <c r="N4" s="806"/>
      <c r="O4" s="822" t="s">
        <v>30</v>
      </c>
      <c r="P4" s="825" t="s">
        <v>29</v>
      </c>
      <c r="Q4" s="804" t="s">
        <v>1</v>
      </c>
      <c r="R4" s="805"/>
      <c r="S4" s="805"/>
      <c r="T4" s="805"/>
      <c r="U4" s="805"/>
      <c r="V4" s="806"/>
      <c r="W4" s="804" t="s">
        <v>197</v>
      </c>
      <c r="X4" s="805"/>
      <c r="Y4" s="805"/>
      <c r="Z4" s="805"/>
      <c r="AA4" s="805"/>
      <c r="AB4" s="806"/>
      <c r="AC4" s="804" t="s">
        <v>198</v>
      </c>
      <c r="AD4" s="805"/>
      <c r="AE4" s="805"/>
      <c r="AF4" s="805"/>
      <c r="AG4" s="805"/>
      <c r="AH4" s="806"/>
      <c r="AI4" s="801" t="s">
        <v>19</v>
      </c>
    </row>
    <row r="5" spans="1:35" ht="19.5" customHeight="1" thickBot="1">
      <c r="A5" s="802"/>
      <c r="B5" s="802"/>
      <c r="C5" s="740" t="s">
        <v>23</v>
      </c>
      <c r="D5" s="741"/>
      <c r="E5" s="741"/>
      <c r="F5" s="741"/>
      <c r="G5" s="741"/>
      <c r="H5" s="742"/>
      <c r="I5" s="740" t="s">
        <v>22</v>
      </c>
      <c r="J5" s="741"/>
      <c r="K5" s="741"/>
      <c r="L5" s="742"/>
      <c r="M5" s="807"/>
      <c r="N5" s="809"/>
      <c r="O5" s="823"/>
      <c r="P5" s="826"/>
      <c r="Q5" s="828"/>
      <c r="R5" s="829"/>
      <c r="S5" s="829"/>
      <c r="T5" s="829"/>
      <c r="U5" s="829"/>
      <c r="V5" s="830"/>
      <c r="W5" s="807"/>
      <c r="X5" s="808"/>
      <c r="Y5" s="808"/>
      <c r="Z5" s="808"/>
      <c r="AA5" s="808"/>
      <c r="AB5" s="809"/>
      <c r="AC5" s="807"/>
      <c r="AD5" s="808"/>
      <c r="AE5" s="808"/>
      <c r="AF5" s="808"/>
      <c r="AG5" s="808"/>
      <c r="AH5" s="809"/>
      <c r="AI5" s="802"/>
    </row>
    <row r="6" spans="1:35" ht="15.75" customHeight="1" thickBot="1">
      <c r="A6" s="802"/>
      <c r="B6" s="802"/>
      <c r="C6" s="740" t="s">
        <v>195</v>
      </c>
      <c r="D6" s="741"/>
      <c r="E6" s="742"/>
      <c r="F6" s="740" t="s">
        <v>196</v>
      </c>
      <c r="G6" s="741"/>
      <c r="H6" s="742"/>
      <c r="I6" s="801" t="s">
        <v>24</v>
      </c>
      <c r="J6" s="801" t="s">
        <v>11</v>
      </c>
      <c r="K6" s="801" t="s">
        <v>12</v>
      </c>
      <c r="L6" s="801" t="s">
        <v>25</v>
      </c>
      <c r="M6" s="810" t="s">
        <v>10</v>
      </c>
      <c r="N6" s="811"/>
      <c r="O6" s="823"/>
      <c r="P6" s="826"/>
      <c r="Q6" s="807"/>
      <c r="R6" s="808"/>
      <c r="S6" s="808"/>
      <c r="T6" s="808"/>
      <c r="U6" s="808"/>
      <c r="V6" s="809"/>
      <c r="W6" s="810" t="s">
        <v>18</v>
      </c>
      <c r="X6" s="812"/>
      <c r="Y6" s="812"/>
      <c r="Z6" s="812"/>
      <c r="AA6" s="812"/>
      <c r="AB6" s="811"/>
      <c r="AC6" s="810" t="s">
        <v>18</v>
      </c>
      <c r="AD6" s="812"/>
      <c r="AE6" s="812"/>
      <c r="AF6" s="812"/>
      <c r="AG6" s="812"/>
      <c r="AH6" s="811"/>
      <c r="AI6" s="802"/>
    </row>
    <row r="7" spans="1:35" ht="15" thickBot="1">
      <c r="A7" s="803"/>
      <c r="B7" s="803"/>
      <c r="C7" s="366" t="s">
        <v>24</v>
      </c>
      <c r="D7" s="368" t="s">
        <v>11</v>
      </c>
      <c r="E7" s="368" t="s">
        <v>12</v>
      </c>
      <c r="F7" s="418" t="s">
        <v>24</v>
      </c>
      <c r="G7" s="367" t="s">
        <v>11</v>
      </c>
      <c r="H7" s="368" t="s">
        <v>12</v>
      </c>
      <c r="I7" s="803"/>
      <c r="J7" s="803"/>
      <c r="K7" s="803"/>
      <c r="L7" s="803"/>
      <c r="M7" s="366" t="s">
        <v>195</v>
      </c>
      <c r="N7" s="419" t="s">
        <v>196</v>
      </c>
      <c r="O7" s="824"/>
      <c r="P7" s="827"/>
      <c r="Q7" s="418" t="s">
        <v>2</v>
      </c>
      <c r="R7" s="420" t="s">
        <v>3</v>
      </c>
      <c r="S7" s="420" t="s">
        <v>9</v>
      </c>
      <c r="T7" s="420" t="s">
        <v>11</v>
      </c>
      <c r="U7" s="420" t="s">
        <v>17</v>
      </c>
      <c r="V7" s="421" t="s">
        <v>12</v>
      </c>
      <c r="W7" s="366" t="s">
        <v>2</v>
      </c>
      <c r="X7" s="367" t="s">
        <v>3</v>
      </c>
      <c r="Y7" s="367" t="s">
        <v>9</v>
      </c>
      <c r="Z7" s="367" t="s">
        <v>11</v>
      </c>
      <c r="AA7" s="367" t="s">
        <v>17</v>
      </c>
      <c r="AB7" s="368" t="s">
        <v>12</v>
      </c>
      <c r="AC7" s="366" t="s">
        <v>2</v>
      </c>
      <c r="AD7" s="367" t="s">
        <v>3</v>
      </c>
      <c r="AE7" s="367" t="s">
        <v>9</v>
      </c>
      <c r="AF7" s="367" t="s">
        <v>11</v>
      </c>
      <c r="AG7" s="367" t="s">
        <v>17</v>
      </c>
      <c r="AH7" s="368" t="s">
        <v>12</v>
      </c>
      <c r="AI7" s="803"/>
    </row>
    <row r="8" spans="1:35" ht="34.5" customHeight="1">
      <c r="A8" s="343">
        <v>1</v>
      </c>
      <c r="B8" s="344" t="s">
        <v>127</v>
      </c>
      <c r="C8" s="345">
        <v>3</v>
      </c>
      <c r="D8" s="346"/>
      <c r="E8" s="347"/>
      <c r="F8" s="345">
        <v>1</v>
      </c>
      <c r="G8" s="348"/>
      <c r="H8" s="349"/>
      <c r="I8" s="350">
        <v>4</v>
      </c>
      <c r="J8" s="351">
        <v>0</v>
      </c>
      <c r="K8" s="352">
        <v>0</v>
      </c>
      <c r="L8" s="502">
        <v>4</v>
      </c>
      <c r="M8" s="503"/>
      <c r="N8" s="504" t="s">
        <v>40</v>
      </c>
      <c r="O8" s="415">
        <v>60</v>
      </c>
      <c r="P8" s="502">
        <v>100</v>
      </c>
      <c r="Q8" s="350">
        <v>30</v>
      </c>
      <c r="R8" s="351">
        <v>30</v>
      </c>
      <c r="S8" s="351">
        <v>0</v>
      </c>
      <c r="T8" s="351">
        <v>0</v>
      </c>
      <c r="U8" s="351">
        <v>40</v>
      </c>
      <c r="V8" s="352">
        <v>0</v>
      </c>
      <c r="W8" s="345">
        <v>20</v>
      </c>
      <c r="X8" s="346">
        <v>20</v>
      </c>
      <c r="Y8" s="346"/>
      <c r="Z8" s="346"/>
      <c r="AA8" s="346">
        <v>30</v>
      </c>
      <c r="AB8" s="349"/>
      <c r="AC8" s="345">
        <v>10</v>
      </c>
      <c r="AD8" s="347">
        <v>10</v>
      </c>
      <c r="AE8" s="347"/>
      <c r="AF8" s="347"/>
      <c r="AG8" s="346">
        <v>10</v>
      </c>
      <c r="AH8" s="347"/>
      <c r="AI8" s="353" t="s">
        <v>128</v>
      </c>
    </row>
    <row r="9" spans="1:35" ht="21.75" customHeight="1">
      <c r="A9" s="247">
        <v>2</v>
      </c>
      <c r="B9" s="393" t="s">
        <v>129</v>
      </c>
      <c r="C9" s="238"/>
      <c r="D9" s="236"/>
      <c r="E9" s="237"/>
      <c r="F9" s="238">
        <v>2</v>
      </c>
      <c r="G9" s="394"/>
      <c r="H9" s="239"/>
      <c r="I9" s="240">
        <v>2</v>
      </c>
      <c r="J9" s="241">
        <v>0</v>
      </c>
      <c r="K9" s="242">
        <v>0</v>
      </c>
      <c r="L9" s="319">
        <v>2</v>
      </c>
      <c r="M9" s="244"/>
      <c r="N9" s="245" t="s">
        <v>40</v>
      </c>
      <c r="O9" s="398">
        <v>20</v>
      </c>
      <c r="P9" s="319">
        <v>50</v>
      </c>
      <c r="Q9" s="240">
        <v>10</v>
      </c>
      <c r="R9" s="241">
        <v>0</v>
      </c>
      <c r="S9" s="241">
        <v>10</v>
      </c>
      <c r="T9" s="241">
        <v>0</v>
      </c>
      <c r="U9" s="241">
        <v>30</v>
      </c>
      <c r="V9" s="247">
        <v>0</v>
      </c>
      <c r="W9" s="238"/>
      <c r="X9" s="236"/>
      <c r="Y9" s="236"/>
      <c r="Z9" s="236"/>
      <c r="AA9" s="236"/>
      <c r="AB9" s="239"/>
      <c r="AC9" s="238">
        <v>10</v>
      </c>
      <c r="AD9" s="236"/>
      <c r="AE9" s="237">
        <v>10</v>
      </c>
      <c r="AF9" s="237"/>
      <c r="AG9" s="236">
        <v>30</v>
      </c>
      <c r="AH9" s="237"/>
      <c r="AI9" s="411" t="s">
        <v>130</v>
      </c>
    </row>
    <row r="10" spans="1:35" ht="21.75" customHeight="1">
      <c r="A10" s="247">
        <v>3</v>
      </c>
      <c r="B10" s="393" t="s">
        <v>131</v>
      </c>
      <c r="C10" s="238"/>
      <c r="D10" s="236"/>
      <c r="E10" s="237"/>
      <c r="F10" s="238">
        <v>1.5</v>
      </c>
      <c r="G10" s="394"/>
      <c r="H10" s="239"/>
      <c r="I10" s="240">
        <v>1.5</v>
      </c>
      <c r="J10" s="241">
        <v>0</v>
      </c>
      <c r="K10" s="242">
        <v>0</v>
      </c>
      <c r="L10" s="319">
        <v>1.5</v>
      </c>
      <c r="M10" s="244"/>
      <c r="N10" s="245" t="s">
        <v>37</v>
      </c>
      <c r="O10" s="398">
        <v>20</v>
      </c>
      <c r="P10" s="319">
        <v>25</v>
      </c>
      <c r="Q10" s="240">
        <v>10</v>
      </c>
      <c r="R10" s="241">
        <v>0</v>
      </c>
      <c r="S10" s="241">
        <v>10</v>
      </c>
      <c r="T10" s="241">
        <v>0</v>
      </c>
      <c r="U10" s="241">
        <v>5</v>
      </c>
      <c r="V10" s="247">
        <v>0</v>
      </c>
      <c r="W10" s="238"/>
      <c r="X10" s="236"/>
      <c r="Y10" s="236"/>
      <c r="Z10" s="236"/>
      <c r="AA10" s="236"/>
      <c r="AB10" s="239"/>
      <c r="AC10" s="238">
        <v>10</v>
      </c>
      <c r="AD10" s="236"/>
      <c r="AE10" s="237">
        <v>10</v>
      </c>
      <c r="AF10" s="237"/>
      <c r="AG10" s="236">
        <v>5</v>
      </c>
      <c r="AH10" s="237"/>
      <c r="AI10" s="411" t="s">
        <v>34</v>
      </c>
    </row>
    <row r="11" spans="1:35" ht="37.5" customHeight="1">
      <c r="A11" s="247">
        <v>4</v>
      </c>
      <c r="B11" s="414" t="s">
        <v>132</v>
      </c>
      <c r="C11" s="238"/>
      <c r="D11" s="236"/>
      <c r="E11" s="237"/>
      <c r="F11" s="238">
        <v>2</v>
      </c>
      <c r="G11" s="394"/>
      <c r="H11" s="239"/>
      <c r="I11" s="240">
        <v>2</v>
      </c>
      <c r="J11" s="241">
        <v>0</v>
      </c>
      <c r="K11" s="242">
        <v>0</v>
      </c>
      <c r="L11" s="319">
        <v>2</v>
      </c>
      <c r="M11" s="244"/>
      <c r="N11" s="245" t="s">
        <v>40</v>
      </c>
      <c r="O11" s="398">
        <v>45</v>
      </c>
      <c r="P11" s="319">
        <v>50</v>
      </c>
      <c r="Q11" s="240">
        <v>15</v>
      </c>
      <c r="R11" s="241">
        <v>15</v>
      </c>
      <c r="S11" s="241">
        <v>15</v>
      </c>
      <c r="T11" s="241">
        <v>0</v>
      </c>
      <c r="U11" s="241">
        <v>5</v>
      </c>
      <c r="V11" s="247">
        <v>0</v>
      </c>
      <c r="W11" s="238"/>
      <c r="X11" s="236"/>
      <c r="Y11" s="236"/>
      <c r="Z11" s="236"/>
      <c r="AA11" s="236"/>
      <c r="AB11" s="239"/>
      <c r="AC11" s="238">
        <v>15</v>
      </c>
      <c r="AD11" s="236">
        <v>15</v>
      </c>
      <c r="AE11" s="237">
        <v>15</v>
      </c>
      <c r="AF11" s="237"/>
      <c r="AG11" s="236">
        <v>5</v>
      </c>
      <c r="AH11" s="237"/>
      <c r="AI11" s="364" t="s">
        <v>35</v>
      </c>
    </row>
    <row r="12" spans="1:35" ht="39.75" customHeight="1">
      <c r="A12" s="227">
        <v>5</v>
      </c>
      <c r="B12" s="355" t="s">
        <v>165</v>
      </c>
      <c r="C12" s="219">
        <v>3</v>
      </c>
      <c r="D12" s="220"/>
      <c r="E12" s="221"/>
      <c r="F12" s="219">
        <v>3</v>
      </c>
      <c r="G12" s="222"/>
      <c r="H12" s="223"/>
      <c r="I12" s="224">
        <v>6</v>
      </c>
      <c r="J12" s="225">
        <v>0</v>
      </c>
      <c r="K12" s="226">
        <v>0</v>
      </c>
      <c r="L12" s="231">
        <v>6</v>
      </c>
      <c r="M12" s="228"/>
      <c r="N12" s="229" t="s">
        <v>40</v>
      </c>
      <c r="O12" s="398">
        <v>90</v>
      </c>
      <c r="P12" s="231">
        <v>155</v>
      </c>
      <c r="Q12" s="224">
        <v>0</v>
      </c>
      <c r="R12" s="225">
        <v>20</v>
      </c>
      <c r="S12" s="225">
        <v>70</v>
      </c>
      <c r="T12" s="225">
        <v>0</v>
      </c>
      <c r="U12" s="225">
        <v>65</v>
      </c>
      <c r="V12" s="232">
        <v>0</v>
      </c>
      <c r="W12" s="219"/>
      <c r="X12" s="220">
        <v>10</v>
      </c>
      <c r="Y12" s="220">
        <v>30</v>
      </c>
      <c r="Z12" s="220"/>
      <c r="AA12" s="220">
        <v>40</v>
      </c>
      <c r="AB12" s="223"/>
      <c r="AC12" s="219"/>
      <c r="AD12" s="220">
        <v>10</v>
      </c>
      <c r="AE12" s="221">
        <v>40</v>
      </c>
      <c r="AF12" s="221"/>
      <c r="AG12" s="220">
        <v>25</v>
      </c>
      <c r="AH12" s="221"/>
      <c r="AI12" s="356" t="s">
        <v>31</v>
      </c>
    </row>
    <row r="13" spans="1:35" ht="30.75">
      <c r="A13" s="227">
        <v>6</v>
      </c>
      <c r="B13" s="355" t="s">
        <v>133</v>
      </c>
      <c r="C13" s="219">
        <v>3.5</v>
      </c>
      <c r="D13" s="220"/>
      <c r="E13" s="221"/>
      <c r="F13" s="219"/>
      <c r="G13" s="222"/>
      <c r="H13" s="221"/>
      <c r="I13" s="224">
        <v>3.5</v>
      </c>
      <c r="J13" s="225">
        <v>0</v>
      </c>
      <c r="K13" s="226">
        <v>0</v>
      </c>
      <c r="L13" s="231">
        <v>3.5</v>
      </c>
      <c r="M13" s="228" t="s">
        <v>37</v>
      </c>
      <c r="N13" s="229"/>
      <c r="O13" s="398">
        <v>30</v>
      </c>
      <c r="P13" s="231">
        <v>90</v>
      </c>
      <c r="Q13" s="224">
        <v>15</v>
      </c>
      <c r="R13" s="225">
        <v>10</v>
      </c>
      <c r="S13" s="225">
        <v>5</v>
      </c>
      <c r="T13" s="225">
        <v>0</v>
      </c>
      <c r="U13" s="225">
        <v>60</v>
      </c>
      <c r="V13" s="232">
        <v>0</v>
      </c>
      <c r="W13" s="219">
        <v>15</v>
      </c>
      <c r="X13" s="220">
        <v>10</v>
      </c>
      <c r="Y13" s="220">
        <v>5</v>
      </c>
      <c r="Z13" s="220"/>
      <c r="AA13" s="220">
        <v>60</v>
      </c>
      <c r="AB13" s="223"/>
      <c r="AC13" s="219"/>
      <c r="AD13" s="220"/>
      <c r="AE13" s="221"/>
      <c r="AF13" s="221"/>
      <c r="AG13" s="220"/>
      <c r="AH13" s="221"/>
      <c r="AI13" s="356" t="s">
        <v>134</v>
      </c>
    </row>
    <row r="14" spans="1:35" ht="46.5">
      <c r="A14" s="227">
        <v>7</v>
      </c>
      <c r="B14" s="355" t="s">
        <v>192</v>
      </c>
      <c r="C14" s="219"/>
      <c r="D14" s="220"/>
      <c r="E14" s="221"/>
      <c r="F14" s="219">
        <v>4</v>
      </c>
      <c r="G14" s="222"/>
      <c r="H14" s="221"/>
      <c r="I14" s="224">
        <v>4</v>
      </c>
      <c r="J14" s="225">
        <v>0</v>
      </c>
      <c r="K14" s="226">
        <v>0</v>
      </c>
      <c r="L14" s="231">
        <v>4</v>
      </c>
      <c r="M14" s="228"/>
      <c r="N14" s="229" t="s">
        <v>37</v>
      </c>
      <c r="O14" s="398">
        <v>35</v>
      </c>
      <c r="P14" s="231">
        <v>100</v>
      </c>
      <c r="Q14" s="224">
        <v>20</v>
      </c>
      <c r="R14" s="225">
        <v>10</v>
      </c>
      <c r="S14" s="225">
        <v>5</v>
      </c>
      <c r="T14" s="225">
        <v>0</v>
      </c>
      <c r="U14" s="225">
        <v>65</v>
      </c>
      <c r="V14" s="232">
        <v>0</v>
      </c>
      <c r="W14" s="219"/>
      <c r="X14" s="220"/>
      <c r="Y14" s="220"/>
      <c r="Z14" s="220"/>
      <c r="AA14" s="220"/>
      <c r="AB14" s="223"/>
      <c r="AC14" s="219">
        <v>20</v>
      </c>
      <c r="AD14" s="233">
        <v>10</v>
      </c>
      <c r="AE14" s="220">
        <v>5</v>
      </c>
      <c r="AF14" s="220"/>
      <c r="AG14" s="220">
        <v>65</v>
      </c>
      <c r="AH14" s="221"/>
      <c r="AI14" s="356" t="s">
        <v>135</v>
      </c>
    </row>
    <row r="15" spans="1:35" ht="46.5">
      <c r="A15" s="227">
        <v>8</v>
      </c>
      <c r="B15" s="355" t="s">
        <v>136</v>
      </c>
      <c r="C15" s="219">
        <v>3.5</v>
      </c>
      <c r="D15" s="220"/>
      <c r="E15" s="221"/>
      <c r="F15" s="219"/>
      <c r="G15" s="222"/>
      <c r="H15" s="221"/>
      <c r="I15" s="224">
        <v>3.5</v>
      </c>
      <c r="J15" s="225">
        <v>0</v>
      </c>
      <c r="K15" s="226">
        <v>0</v>
      </c>
      <c r="L15" s="231">
        <v>3.5</v>
      </c>
      <c r="M15" s="228" t="s">
        <v>37</v>
      </c>
      <c r="N15" s="229"/>
      <c r="O15" s="398">
        <v>30</v>
      </c>
      <c r="P15" s="231">
        <v>90</v>
      </c>
      <c r="Q15" s="224">
        <v>15</v>
      </c>
      <c r="R15" s="225">
        <v>10</v>
      </c>
      <c r="S15" s="225">
        <v>5</v>
      </c>
      <c r="T15" s="225">
        <v>0</v>
      </c>
      <c r="U15" s="225">
        <v>60</v>
      </c>
      <c r="V15" s="232">
        <v>0</v>
      </c>
      <c r="W15" s="219">
        <v>15</v>
      </c>
      <c r="X15" s="220">
        <v>10</v>
      </c>
      <c r="Y15" s="220">
        <v>5</v>
      </c>
      <c r="Z15" s="220"/>
      <c r="AA15" s="220">
        <v>60</v>
      </c>
      <c r="AB15" s="223"/>
      <c r="AC15" s="219"/>
      <c r="AD15" s="233"/>
      <c r="AE15" s="220"/>
      <c r="AF15" s="220"/>
      <c r="AG15" s="220"/>
      <c r="AH15" s="221"/>
      <c r="AI15" s="356" t="s">
        <v>137</v>
      </c>
    </row>
    <row r="16" spans="1:35" ht="36" customHeight="1">
      <c r="A16" s="227">
        <v>9</v>
      </c>
      <c r="B16" s="355" t="s">
        <v>179</v>
      </c>
      <c r="C16" s="219">
        <v>2</v>
      </c>
      <c r="D16" s="220"/>
      <c r="E16" s="221"/>
      <c r="F16" s="219"/>
      <c r="G16" s="222"/>
      <c r="H16" s="221"/>
      <c r="I16" s="224">
        <v>2</v>
      </c>
      <c r="J16" s="225">
        <v>0</v>
      </c>
      <c r="K16" s="226">
        <v>0</v>
      </c>
      <c r="L16" s="231">
        <v>2</v>
      </c>
      <c r="M16" s="228" t="s">
        <v>40</v>
      </c>
      <c r="N16" s="229"/>
      <c r="O16" s="398">
        <v>30</v>
      </c>
      <c r="P16" s="231">
        <v>50</v>
      </c>
      <c r="Q16" s="224">
        <v>0</v>
      </c>
      <c r="R16" s="225">
        <v>0</v>
      </c>
      <c r="S16" s="225">
        <v>30</v>
      </c>
      <c r="T16" s="225">
        <v>0</v>
      </c>
      <c r="U16" s="225">
        <v>20</v>
      </c>
      <c r="V16" s="232">
        <v>0</v>
      </c>
      <c r="W16" s="219"/>
      <c r="X16" s="220"/>
      <c r="Y16" s="220">
        <v>30</v>
      </c>
      <c r="Z16" s="220"/>
      <c r="AA16" s="220">
        <v>20</v>
      </c>
      <c r="AB16" s="223"/>
      <c r="AC16" s="219"/>
      <c r="AD16" s="233"/>
      <c r="AE16" s="220"/>
      <c r="AF16" s="220"/>
      <c r="AG16" s="220"/>
      <c r="AH16" s="221"/>
      <c r="AI16" s="358" t="s">
        <v>189</v>
      </c>
    </row>
    <row r="17" spans="1:35" ht="30.75">
      <c r="A17" s="243">
        <v>11</v>
      </c>
      <c r="B17" s="385" t="s">
        <v>193</v>
      </c>
      <c r="C17" s="219">
        <v>2</v>
      </c>
      <c r="D17" s="220"/>
      <c r="E17" s="221"/>
      <c r="F17" s="219"/>
      <c r="G17" s="222"/>
      <c r="H17" s="221"/>
      <c r="I17" s="224">
        <v>2</v>
      </c>
      <c r="J17" s="225">
        <v>0</v>
      </c>
      <c r="K17" s="226">
        <v>0</v>
      </c>
      <c r="L17" s="231">
        <v>2</v>
      </c>
      <c r="M17" s="228" t="s">
        <v>40</v>
      </c>
      <c r="N17" s="229"/>
      <c r="O17" s="398">
        <v>30</v>
      </c>
      <c r="P17" s="231">
        <v>50</v>
      </c>
      <c r="Q17" s="224">
        <v>15</v>
      </c>
      <c r="R17" s="225">
        <v>15</v>
      </c>
      <c r="S17" s="225">
        <v>0</v>
      </c>
      <c r="T17" s="225">
        <v>0</v>
      </c>
      <c r="U17" s="225">
        <v>20</v>
      </c>
      <c r="V17" s="232">
        <v>0</v>
      </c>
      <c r="W17" s="219">
        <v>15</v>
      </c>
      <c r="X17" s="220">
        <v>15</v>
      </c>
      <c r="Y17" s="220"/>
      <c r="Z17" s="220"/>
      <c r="AA17" s="220">
        <v>20</v>
      </c>
      <c r="AB17" s="223"/>
      <c r="AC17" s="219"/>
      <c r="AD17" s="233"/>
      <c r="AE17" s="220"/>
      <c r="AF17" s="220"/>
      <c r="AG17" s="220"/>
      <c r="AH17" s="221"/>
      <c r="AI17" s="358" t="s">
        <v>138</v>
      </c>
    </row>
    <row r="18" spans="1:35" ht="26.25" customHeight="1">
      <c r="A18" s="386">
        <v>12</v>
      </c>
      <c r="B18" s="306" t="s">
        <v>139</v>
      </c>
      <c r="C18" s="325"/>
      <c r="D18" s="220"/>
      <c r="E18" s="221">
        <v>2</v>
      </c>
      <c r="F18" s="219"/>
      <c r="G18" s="220"/>
      <c r="H18" s="223"/>
      <c r="I18" s="224">
        <v>0</v>
      </c>
      <c r="J18" s="225">
        <v>0</v>
      </c>
      <c r="K18" s="226">
        <v>2</v>
      </c>
      <c r="L18" s="231">
        <v>2</v>
      </c>
      <c r="M18" s="228" t="s">
        <v>40</v>
      </c>
      <c r="N18" s="229"/>
      <c r="O18" s="398">
        <v>0</v>
      </c>
      <c r="P18" s="231">
        <v>50</v>
      </c>
      <c r="Q18" s="224">
        <v>0</v>
      </c>
      <c r="R18" s="225">
        <v>0</v>
      </c>
      <c r="S18" s="225">
        <v>0</v>
      </c>
      <c r="T18" s="225">
        <v>0</v>
      </c>
      <c r="U18" s="225">
        <v>0</v>
      </c>
      <c r="V18" s="232">
        <v>50</v>
      </c>
      <c r="W18" s="219"/>
      <c r="X18" s="220"/>
      <c r="Y18" s="220"/>
      <c r="Z18" s="220"/>
      <c r="AA18" s="220"/>
      <c r="AB18" s="223">
        <v>50</v>
      </c>
      <c r="AC18" s="233"/>
      <c r="AD18" s="233"/>
      <c r="AE18" s="233"/>
      <c r="AF18" s="233"/>
      <c r="AG18" s="220"/>
      <c r="AH18" s="221"/>
      <c r="AI18" s="358" t="s">
        <v>140</v>
      </c>
    </row>
    <row r="19" spans="1:35" ht="32.25" customHeight="1">
      <c r="A19" s="243"/>
      <c r="B19" s="784" t="s">
        <v>141</v>
      </c>
      <c r="C19" s="785"/>
      <c r="D19" s="785"/>
      <c r="E19" s="785"/>
      <c r="F19" s="785"/>
      <c r="G19" s="785"/>
      <c r="H19" s="785"/>
      <c r="I19" s="785"/>
      <c r="J19" s="785"/>
      <c r="K19" s="785"/>
      <c r="L19" s="785"/>
      <c r="M19" s="785"/>
      <c r="N19" s="785"/>
      <c r="O19" s="785"/>
      <c r="P19" s="785"/>
      <c r="Q19" s="785"/>
      <c r="R19" s="785"/>
      <c r="S19" s="785"/>
      <c r="T19" s="785"/>
      <c r="U19" s="785"/>
      <c r="V19" s="785"/>
      <c r="W19" s="785"/>
      <c r="X19" s="785"/>
      <c r="Y19" s="785"/>
      <c r="Z19" s="785"/>
      <c r="AA19" s="785"/>
      <c r="AB19" s="785"/>
      <c r="AC19" s="785"/>
      <c r="AD19" s="785"/>
      <c r="AE19" s="785"/>
      <c r="AF19" s="785"/>
      <c r="AG19" s="785"/>
      <c r="AH19" s="785"/>
      <c r="AI19" s="786"/>
    </row>
    <row r="20" spans="1:35" ht="30.75">
      <c r="A20" s="227">
        <v>13</v>
      </c>
      <c r="B20" s="387" t="s">
        <v>142</v>
      </c>
      <c r="C20" s="219">
        <v>4.5</v>
      </c>
      <c r="D20" s="220"/>
      <c r="E20" s="221"/>
      <c r="F20" s="219">
        <v>3.5</v>
      </c>
      <c r="G20" s="220"/>
      <c r="H20" s="221"/>
      <c r="I20" s="224">
        <v>8</v>
      </c>
      <c r="J20" s="225">
        <f aca="true" t="shared" si="0" ref="I20:K30">D20+G20</f>
        <v>0</v>
      </c>
      <c r="K20" s="226">
        <f t="shared" si="0"/>
        <v>0</v>
      </c>
      <c r="L20" s="231">
        <v>8</v>
      </c>
      <c r="M20" s="228"/>
      <c r="N20" s="229" t="s">
        <v>37</v>
      </c>
      <c r="O20" s="398">
        <f aca="true" t="shared" si="1" ref="O20:O30">SUM(Q20:T20)</f>
        <v>120</v>
      </c>
      <c r="P20" s="231">
        <f>SUM(Q20:V20)</f>
        <v>200</v>
      </c>
      <c r="Q20" s="224">
        <f>W20+AC20</f>
        <v>30</v>
      </c>
      <c r="R20" s="225">
        <f>X20+AD20</f>
        <v>30</v>
      </c>
      <c r="S20" s="225">
        <f>Y20+AE20</f>
        <v>60</v>
      </c>
      <c r="T20" s="225">
        <f>Z20+AF20</f>
        <v>0</v>
      </c>
      <c r="U20" s="225">
        <v>80</v>
      </c>
      <c r="V20" s="232">
        <f aca="true" t="shared" si="2" ref="V20:V30">AB20+AH20</f>
        <v>0</v>
      </c>
      <c r="W20" s="219">
        <v>30</v>
      </c>
      <c r="X20" s="233">
        <v>10</v>
      </c>
      <c r="Y20" s="233">
        <v>30</v>
      </c>
      <c r="Z20" s="233"/>
      <c r="AA20" s="220">
        <v>45</v>
      </c>
      <c r="AB20" s="223"/>
      <c r="AC20" s="219"/>
      <c r="AD20" s="233">
        <v>20</v>
      </c>
      <c r="AE20" s="233">
        <v>30</v>
      </c>
      <c r="AF20" s="233"/>
      <c r="AG20" s="220">
        <v>35</v>
      </c>
      <c r="AH20" s="221"/>
      <c r="AI20" s="358" t="s">
        <v>31</v>
      </c>
    </row>
    <row r="21" spans="1:35" ht="48" customHeight="1">
      <c r="A21" s="227">
        <v>14</v>
      </c>
      <c r="B21" s="304" t="s">
        <v>143</v>
      </c>
      <c r="C21" s="233">
        <v>1.5</v>
      </c>
      <c r="D21" s="220"/>
      <c r="E21" s="221"/>
      <c r="F21" s="219"/>
      <c r="G21" s="220"/>
      <c r="H21" s="221"/>
      <c r="I21" s="224">
        <v>1.5</v>
      </c>
      <c r="J21" s="225">
        <f t="shared" si="0"/>
        <v>0</v>
      </c>
      <c r="K21" s="226">
        <f t="shared" si="0"/>
        <v>0</v>
      </c>
      <c r="L21" s="231">
        <f>SUM(I21:K21)</f>
        <v>1.5</v>
      </c>
      <c r="M21" s="228" t="s">
        <v>37</v>
      </c>
      <c r="N21" s="229"/>
      <c r="O21" s="398">
        <f>SUM(Q21:T21)</f>
        <v>20</v>
      </c>
      <c r="P21" s="231">
        <f aca="true" t="shared" si="3" ref="P21:P30">SUM(Q21:V21)</f>
        <v>40</v>
      </c>
      <c r="Q21" s="224">
        <v>15</v>
      </c>
      <c r="R21" s="225">
        <f>X21+AD21</f>
        <v>0</v>
      </c>
      <c r="S21" s="225">
        <v>5</v>
      </c>
      <c r="T21" s="225">
        <f>Z21+AF21</f>
        <v>0</v>
      </c>
      <c r="U21" s="225">
        <v>20</v>
      </c>
      <c r="V21" s="232">
        <f t="shared" si="2"/>
        <v>0</v>
      </c>
      <c r="W21" s="219">
        <v>15</v>
      </c>
      <c r="X21" s="233"/>
      <c r="Y21" s="233">
        <v>5</v>
      </c>
      <c r="Z21" s="233"/>
      <c r="AA21" s="220">
        <v>20</v>
      </c>
      <c r="AB21" s="223"/>
      <c r="AC21" s="219"/>
      <c r="AD21" s="233"/>
      <c r="AE21" s="233"/>
      <c r="AF21" s="233"/>
      <c r="AG21" s="220"/>
      <c r="AH21" s="221"/>
      <c r="AI21" s="388" t="s">
        <v>144</v>
      </c>
    </row>
    <row r="22" spans="1:35" ht="46.5" customHeight="1">
      <c r="A22" s="227">
        <v>15</v>
      </c>
      <c r="B22" s="304" t="s">
        <v>145</v>
      </c>
      <c r="C22" s="219">
        <v>1.5</v>
      </c>
      <c r="D22" s="220"/>
      <c r="E22" s="221"/>
      <c r="F22" s="219"/>
      <c r="G22" s="222"/>
      <c r="H22" s="223"/>
      <c r="I22" s="224">
        <v>1.5</v>
      </c>
      <c r="J22" s="225" t="s">
        <v>146</v>
      </c>
      <c r="K22" s="226">
        <f t="shared" si="0"/>
        <v>0</v>
      </c>
      <c r="L22" s="231">
        <v>1.5</v>
      </c>
      <c r="M22" s="228" t="s">
        <v>40</v>
      </c>
      <c r="N22" s="229"/>
      <c r="O22" s="398">
        <f t="shared" si="1"/>
        <v>30</v>
      </c>
      <c r="P22" s="231">
        <v>40</v>
      </c>
      <c r="Q22" s="224">
        <v>15</v>
      </c>
      <c r="R22" s="225">
        <f>X22+AD22</f>
        <v>0</v>
      </c>
      <c r="S22" s="225">
        <v>15</v>
      </c>
      <c r="T22" s="225">
        <f>Z22+AF22</f>
        <v>0</v>
      </c>
      <c r="U22" s="225">
        <v>10</v>
      </c>
      <c r="V22" s="232">
        <f t="shared" si="2"/>
        <v>0</v>
      </c>
      <c r="W22" s="219">
        <v>15</v>
      </c>
      <c r="X22" s="220"/>
      <c r="Y22" s="220">
        <v>15</v>
      </c>
      <c r="Z22" s="220"/>
      <c r="AA22" s="220">
        <v>10</v>
      </c>
      <c r="AB22" s="223"/>
      <c r="AC22" s="219"/>
      <c r="AD22" s="233"/>
      <c r="AE22" s="233"/>
      <c r="AF22" s="233"/>
      <c r="AG22" s="220"/>
      <c r="AH22" s="221"/>
      <c r="AI22" s="358" t="s">
        <v>138</v>
      </c>
    </row>
    <row r="23" spans="1:35" ht="46.5" customHeight="1">
      <c r="A23" s="813">
        <v>16</v>
      </c>
      <c r="B23" s="815" t="s">
        <v>147</v>
      </c>
      <c r="C23" s="791">
        <v>3.5</v>
      </c>
      <c r="D23" s="793"/>
      <c r="E23" s="817"/>
      <c r="F23" s="791"/>
      <c r="G23" s="793"/>
      <c r="H23" s="795"/>
      <c r="I23" s="797">
        <f>C23+F24</f>
        <v>3.5</v>
      </c>
      <c r="J23" s="798">
        <f>D23+G24</f>
        <v>0</v>
      </c>
      <c r="K23" s="799">
        <f>E23+H24</f>
        <v>0</v>
      </c>
      <c r="L23" s="782">
        <f>I23+J23+K23</f>
        <v>3.5</v>
      </c>
      <c r="M23" s="787" t="s">
        <v>40</v>
      </c>
      <c r="N23" s="789"/>
      <c r="O23" s="398">
        <v>30</v>
      </c>
      <c r="P23" s="231">
        <v>60</v>
      </c>
      <c r="Q23" s="224">
        <v>15</v>
      </c>
      <c r="R23" s="225">
        <v>15</v>
      </c>
      <c r="S23" s="225">
        <v>0</v>
      </c>
      <c r="T23" s="225">
        <v>0</v>
      </c>
      <c r="U23" s="225">
        <v>30</v>
      </c>
      <c r="V23" s="232">
        <v>0</v>
      </c>
      <c r="W23" s="219">
        <v>15</v>
      </c>
      <c r="X23" s="220">
        <v>15</v>
      </c>
      <c r="Y23" s="220"/>
      <c r="Z23" s="220"/>
      <c r="AA23" s="220">
        <v>30</v>
      </c>
      <c r="AB23" s="223"/>
      <c r="AC23" s="219"/>
      <c r="AD23" s="233"/>
      <c r="AE23" s="233"/>
      <c r="AF23" s="233"/>
      <c r="AG23" s="220"/>
      <c r="AH23" s="221"/>
      <c r="AI23" s="358" t="s">
        <v>148</v>
      </c>
    </row>
    <row r="24" spans="1:35" ht="45.75" customHeight="1">
      <c r="A24" s="814"/>
      <c r="B24" s="816"/>
      <c r="C24" s="792"/>
      <c r="D24" s="794"/>
      <c r="E24" s="818"/>
      <c r="F24" s="792"/>
      <c r="G24" s="794"/>
      <c r="H24" s="796"/>
      <c r="I24" s="792"/>
      <c r="J24" s="794"/>
      <c r="K24" s="800"/>
      <c r="L24" s="783"/>
      <c r="M24" s="788"/>
      <c r="N24" s="790"/>
      <c r="O24" s="398">
        <v>15</v>
      </c>
      <c r="P24" s="231">
        <v>30</v>
      </c>
      <c r="Q24" s="224">
        <v>0</v>
      </c>
      <c r="R24" s="225">
        <v>0</v>
      </c>
      <c r="S24" s="225">
        <v>15</v>
      </c>
      <c r="T24" s="225">
        <f aca="true" t="shared" si="4" ref="T24:T30">Z24+AF24</f>
        <v>0</v>
      </c>
      <c r="U24" s="225">
        <v>15</v>
      </c>
      <c r="V24" s="232">
        <f>AB24+AH24</f>
        <v>0</v>
      </c>
      <c r="W24" s="219"/>
      <c r="X24" s="220"/>
      <c r="Y24" s="220">
        <v>15</v>
      </c>
      <c r="Z24" s="220"/>
      <c r="AA24" s="220">
        <v>15</v>
      </c>
      <c r="AB24" s="223"/>
      <c r="AC24" s="219"/>
      <c r="AD24" s="233"/>
      <c r="AE24" s="233"/>
      <c r="AF24" s="233"/>
      <c r="AG24" s="220"/>
      <c r="AH24" s="221"/>
      <c r="AI24" s="358" t="s">
        <v>31</v>
      </c>
    </row>
    <row r="25" spans="1:35" ht="30.75">
      <c r="A25" s="227">
        <v>17</v>
      </c>
      <c r="B25" s="304" t="s">
        <v>194</v>
      </c>
      <c r="C25" s="233"/>
      <c r="D25" s="220"/>
      <c r="E25" s="221"/>
      <c r="F25" s="219">
        <v>1</v>
      </c>
      <c r="G25" s="220"/>
      <c r="H25" s="223"/>
      <c r="I25" s="224">
        <v>1</v>
      </c>
      <c r="J25" s="225">
        <f t="shared" si="0"/>
        <v>0</v>
      </c>
      <c r="K25" s="226">
        <f t="shared" si="0"/>
        <v>0</v>
      </c>
      <c r="L25" s="231">
        <f>SUM(I25:K25)</f>
        <v>1</v>
      </c>
      <c r="M25" s="228"/>
      <c r="N25" s="229" t="s">
        <v>40</v>
      </c>
      <c r="O25" s="398">
        <f t="shared" si="1"/>
        <v>15</v>
      </c>
      <c r="P25" s="231">
        <f t="shared" si="3"/>
        <v>25</v>
      </c>
      <c r="Q25" s="224">
        <v>15</v>
      </c>
      <c r="R25" s="225">
        <v>0</v>
      </c>
      <c r="S25" s="225">
        <f>Y25+AE25</f>
        <v>0</v>
      </c>
      <c r="T25" s="225">
        <f t="shared" si="4"/>
        <v>0</v>
      </c>
      <c r="U25" s="225">
        <v>10</v>
      </c>
      <c r="V25" s="232">
        <f t="shared" si="2"/>
        <v>0</v>
      </c>
      <c r="W25" s="219"/>
      <c r="X25" s="220"/>
      <c r="Y25" s="220"/>
      <c r="Z25" s="220"/>
      <c r="AA25" s="220"/>
      <c r="AB25" s="223"/>
      <c r="AC25" s="219">
        <v>15</v>
      </c>
      <c r="AD25" s="233">
        <v>0</v>
      </c>
      <c r="AE25" s="233"/>
      <c r="AF25" s="233"/>
      <c r="AG25" s="220">
        <v>10</v>
      </c>
      <c r="AH25" s="223"/>
      <c r="AI25" s="364" t="s">
        <v>35</v>
      </c>
    </row>
    <row r="26" spans="1:35" ht="30.75">
      <c r="A26" s="227">
        <v>18</v>
      </c>
      <c r="B26" s="306" t="s">
        <v>149</v>
      </c>
      <c r="C26" s="233"/>
      <c r="D26" s="220"/>
      <c r="E26" s="221"/>
      <c r="F26" s="219">
        <v>4</v>
      </c>
      <c r="G26" s="220"/>
      <c r="H26" s="223"/>
      <c r="I26" s="224">
        <v>4</v>
      </c>
      <c r="J26" s="225">
        <f t="shared" si="0"/>
        <v>0</v>
      </c>
      <c r="K26" s="226">
        <f t="shared" si="0"/>
        <v>0</v>
      </c>
      <c r="L26" s="231">
        <f>SUM(I26:K26)</f>
        <v>4</v>
      </c>
      <c r="M26" s="228"/>
      <c r="N26" s="229" t="s">
        <v>40</v>
      </c>
      <c r="O26" s="398">
        <f t="shared" si="1"/>
        <v>60</v>
      </c>
      <c r="P26" s="231">
        <f t="shared" si="3"/>
        <v>100</v>
      </c>
      <c r="Q26" s="224">
        <f>W26+AC26</f>
        <v>20</v>
      </c>
      <c r="R26" s="225">
        <f>X26+AD26</f>
        <v>20</v>
      </c>
      <c r="S26" s="225">
        <f>Y26+AE26</f>
        <v>20</v>
      </c>
      <c r="T26" s="225">
        <f t="shared" si="4"/>
        <v>0</v>
      </c>
      <c r="U26" s="225">
        <v>40</v>
      </c>
      <c r="V26" s="232">
        <f t="shared" si="2"/>
        <v>0</v>
      </c>
      <c r="W26" s="219"/>
      <c r="X26" s="220"/>
      <c r="Y26" s="220"/>
      <c r="Z26" s="220"/>
      <c r="AA26" s="220"/>
      <c r="AB26" s="223"/>
      <c r="AC26" s="219">
        <v>20</v>
      </c>
      <c r="AD26" s="233">
        <v>20</v>
      </c>
      <c r="AE26" s="233">
        <v>20</v>
      </c>
      <c r="AF26" s="233"/>
      <c r="AG26" s="220">
        <v>40</v>
      </c>
      <c r="AH26" s="223"/>
      <c r="AI26" s="362" t="s">
        <v>31</v>
      </c>
    </row>
    <row r="27" spans="1:35" ht="19.5" customHeight="1">
      <c r="A27" s="227">
        <v>19</v>
      </c>
      <c r="B27" s="306" t="s">
        <v>150</v>
      </c>
      <c r="C27" s="219"/>
      <c r="D27" s="220"/>
      <c r="E27" s="221"/>
      <c r="F27" s="219">
        <v>2</v>
      </c>
      <c r="G27" s="222"/>
      <c r="H27" s="223"/>
      <c r="I27" s="224">
        <f t="shared" si="0"/>
        <v>2</v>
      </c>
      <c r="J27" s="225">
        <f t="shared" si="0"/>
        <v>0</v>
      </c>
      <c r="K27" s="226">
        <f t="shared" si="0"/>
        <v>0</v>
      </c>
      <c r="L27" s="231">
        <f>SUM(I27:K27)</f>
        <v>2</v>
      </c>
      <c r="M27" s="228"/>
      <c r="N27" s="229" t="s">
        <v>40</v>
      </c>
      <c r="O27" s="398">
        <f t="shared" si="1"/>
        <v>20</v>
      </c>
      <c r="P27" s="231">
        <f t="shared" si="3"/>
        <v>50</v>
      </c>
      <c r="Q27" s="224">
        <v>10</v>
      </c>
      <c r="R27" s="225">
        <f>X27+AD27</f>
        <v>0</v>
      </c>
      <c r="S27" s="225">
        <v>10</v>
      </c>
      <c r="T27" s="225">
        <f t="shared" si="4"/>
        <v>0</v>
      </c>
      <c r="U27" s="225">
        <v>30</v>
      </c>
      <c r="V27" s="232">
        <f t="shared" si="2"/>
        <v>0</v>
      </c>
      <c r="W27" s="219"/>
      <c r="X27" s="220"/>
      <c r="Y27" s="220"/>
      <c r="Z27" s="220"/>
      <c r="AA27" s="220"/>
      <c r="AB27" s="223"/>
      <c r="AC27" s="219">
        <v>10</v>
      </c>
      <c r="AD27" s="233"/>
      <c r="AE27" s="233">
        <v>10</v>
      </c>
      <c r="AF27" s="233"/>
      <c r="AG27" s="220">
        <v>30</v>
      </c>
      <c r="AH27" s="221"/>
      <c r="AI27" s="358" t="s">
        <v>34</v>
      </c>
    </row>
    <row r="28" spans="1:35" ht="29.25" customHeight="1">
      <c r="A28" s="227">
        <v>20</v>
      </c>
      <c r="B28" s="306" t="s">
        <v>151</v>
      </c>
      <c r="C28" s="219"/>
      <c r="D28" s="220"/>
      <c r="E28" s="221"/>
      <c r="F28" s="219">
        <v>2</v>
      </c>
      <c r="G28" s="222"/>
      <c r="H28" s="223"/>
      <c r="I28" s="224">
        <v>2</v>
      </c>
      <c r="J28" s="225">
        <f t="shared" si="0"/>
        <v>0</v>
      </c>
      <c r="K28" s="226">
        <f t="shared" si="0"/>
        <v>0</v>
      </c>
      <c r="L28" s="231">
        <v>2</v>
      </c>
      <c r="M28" s="228"/>
      <c r="N28" s="229" t="s">
        <v>40</v>
      </c>
      <c r="O28" s="398">
        <f t="shared" si="1"/>
        <v>25</v>
      </c>
      <c r="P28" s="231">
        <f t="shared" si="3"/>
        <v>50</v>
      </c>
      <c r="Q28" s="224">
        <f>W28+AC28</f>
        <v>10</v>
      </c>
      <c r="R28" s="225">
        <f>X28+AD28</f>
        <v>10</v>
      </c>
      <c r="S28" s="225">
        <f>Y28+AE28</f>
        <v>5</v>
      </c>
      <c r="T28" s="225">
        <f t="shared" si="4"/>
        <v>0</v>
      </c>
      <c r="U28" s="225">
        <v>25</v>
      </c>
      <c r="V28" s="232">
        <f t="shared" si="2"/>
        <v>0</v>
      </c>
      <c r="W28" s="219"/>
      <c r="X28" s="220"/>
      <c r="Y28" s="220"/>
      <c r="Z28" s="220"/>
      <c r="AA28" s="220"/>
      <c r="AB28" s="223"/>
      <c r="AC28" s="219">
        <v>10</v>
      </c>
      <c r="AD28" s="233">
        <v>10</v>
      </c>
      <c r="AE28" s="233">
        <v>5</v>
      </c>
      <c r="AF28" s="233"/>
      <c r="AG28" s="220">
        <v>25</v>
      </c>
      <c r="AH28" s="221"/>
      <c r="AI28" s="389" t="s">
        <v>152</v>
      </c>
    </row>
    <row r="29" spans="1:35" ht="48" customHeight="1">
      <c r="A29" s="227">
        <v>21</v>
      </c>
      <c r="B29" s="306" t="s">
        <v>153</v>
      </c>
      <c r="C29" s="219">
        <v>3</v>
      </c>
      <c r="D29" s="220"/>
      <c r="E29" s="221"/>
      <c r="F29" s="219"/>
      <c r="G29" s="222"/>
      <c r="H29" s="223"/>
      <c r="I29" s="224">
        <v>3</v>
      </c>
      <c r="J29" s="225">
        <f t="shared" si="0"/>
        <v>0</v>
      </c>
      <c r="K29" s="226">
        <f t="shared" si="0"/>
        <v>0</v>
      </c>
      <c r="L29" s="231">
        <v>3</v>
      </c>
      <c r="M29" s="228" t="s">
        <v>40</v>
      </c>
      <c r="N29" s="229"/>
      <c r="O29" s="398">
        <f t="shared" si="1"/>
        <v>45</v>
      </c>
      <c r="P29" s="231">
        <f t="shared" si="3"/>
        <v>75</v>
      </c>
      <c r="Q29" s="224">
        <v>15</v>
      </c>
      <c r="R29" s="225">
        <f>X29+AD29</f>
        <v>0</v>
      </c>
      <c r="S29" s="225">
        <v>30</v>
      </c>
      <c r="T29" s="225">
        <f t="shared" si="4"/>
        <v>0</v>
      </c>
      <c r="U29" s="225">
        <v>30</v>
      </c>
      <c r="V29" s="232">
        <f t="shared" si="2"/>
        <v>0</v>
      </c>
      <c r="W29" s="219">
        <v>15</v>
      </c>
      <c r="X29" s="220"/>
      <c r="Y29" s="220">
        <v>30</v>
      </c>
      <c r="Z29" s="220"/>
      <c r="AA29" s="220">
        <v>30</v>
      </c>
      <c r="AB29" s="223"/>
      <c r="AC29" s="219"/>
      <c r="AD29" s="233"/>
      <c r="AE29" s="233"/>
      <c r="AF29" s="233"/>
      <c r="AG29" s="220"/>
      <c r="AH29" s="221"/>
      <c r="AI29" s="389" t="s">
        <v>138</v>
      </c>
    </row>
    <row r="30" spans="1:35" s="423" customFormat="1" ht="27" customHeight="1" thickBot="1">
      <c r="A30" s="258">
        <v>22</v>
      </c>
      <c r="B30" s="454" t="s">
        <v>154</v>
      </c>
      <c r="C30" s="250">
        <v>1</v>
      </c>
      <c r="D30" s="251"/>
      <c r="E30" s="254"/>
      <c r="F30" s="266"/>
      <c r="G30" s="251"/>
      <c r="H30" s="252"/>
      <c r="I30" s="255">
        <v>1</v>
      </c>
      <c r="J30" s="256">
        <f t="shared" si="0"/>
        <v>0</v>
      </c>
      <c r="K30" s="257">
        <f t="shared" si="0"/>
        <v>0</v>
      </c>
      <c r="L30" s="262">
        <f>SUM(I30:K30)</f>
        <v>1</v>
      </c>
      <c r="M30" s="259" t="s">
        <v>40</v>
      </c>
      <c r="N30" s="260"/>
      <c r="O30" s="452">
        <f t="shared" si="1"/>
        <v>15</v>
      </c>
      <c r="P30" s="262">
        <f t="shared" si="3"/>
        <v>25</v>
      </c>
      <c r="Q30" s="255">
        <v>15</v>
      </c>
      <c r="R30" s="256">
        <v>0</v>
      </c>
      <c r="S30" s="256">
        <v>0</v>
      </c>
      <c r="T30" s="256">
        <f t="shared" si="4"/>
        <v>0</v>
      </c>
      <c r="U30" s="256">
        <v>10</v>
      </c>
      <c r="V30" s="330">
        <f t="shared" si="2"/>
        <v>0</v>
      </c>
      <c r="W30" s="250">
        <v>15</v>
      </c>
      <c r="X30" s="251">
        <v>0</v>
      </c>
      <c r="Y30" s="251"/>
      <c r="Z30" s="251"/>
      <c r="AA30" s="251">
        <v>10</v>
      </c>
      <c r="AB30" s="254"/>
      <c r="AC30" s="266"/>
      <c r="AD30" s="251"/>
      <c r="AE30" s="251"/>
      <c r="AF30" s="251"/>
      <c r="AG30" s="251"/>
      <c r="AH30" s="252"/>
      <c r="AI30" s="455" t="s">
        <v>138</v>
      </c>
    </row>
    <row r="31" spans="1:35" ht="23.25" customHeight="1" thickBot="1">
      <c r="A31" s="780" t="s">
        <v>6</v>
      </c>
      <c r="B31" s="781"/>
      <c r="C31" s="384">
        <f aca="true" t="shared" si="5" ref="C31:L31">SUM(C8:C30)</f>
        <v>32</v>
      </c>
      <c r="D31" s="384">
        <f t="shared" si="5"/>
        <v>0</v>
      </c>
      <c r="E31" s="384">
        <f t="shared" si="5"/>
        <v>2</v>
      </c>
      <c r="F31" s="384">
        <f t="shared" si="5"/>
        <v>26</v>
      </c>
      <c r="G31" s="384">
        <f t="shared" si="5"/>
        <v>0</v>
      </c>
      <c r="H31" s="384">
        <f t="shared" si="5"/>
        <v>0</v>
      </c>
      <c r="I31" s="384">
        <f t="shared" si="5"/>
        <v>58</v>
      </c>
      <c r="J31" s="384">
        <f t="shared" si="5"/>
        <v>0</v>
      </c>
      <c r="K31" s="384">
        <f t="shared" si="5"/>
        <v>2</v>
      </c>
      <c r="L31" s="375">
        <f t="shared" si="5"/>
        <v>60</v>
      </c>
      <c r="M31" s="369">
        <f>COUNTIF(M8:M30,"EGZ")</f>
        <v>3</v>
      </c>
      <c r="N31" s="366">
        <f>COUNTIF(N8:N30,"EGZ")</f>
        <v>3</v>
      </c>
      <c r="O31" s="370">
        <f>SUM(O8:O30)</f>
        <v>785</v>
      </c>
      <c r="P31" s="375">
        <f aca="true" t="shared" si="6" ref="P31:AH31">SUM(P8:P30)</f>
        <v>1505</v>
      </c>
      <c r="Q31" s="384">
        <f t="shared" si="6"/>
        <v>290</v>
      </c>
      <c r="R31" s="384">
        <f t="shared" si="6"/>
        <v>185</v>
      </c>
      <c r="S31" s="384">
        <f t="shared" si="6"/>
        <v>310</v>
      </c>
      <c r="T31" s="384">
        <f t="shared" si="6"/>
        <v>0</v>
      </c>
      <c r="U31" s="384">
        <f t="shared" si="6"/>
        <v>670</v>
      </c>
      <c r="V31" s="384">
        <f t="shared" si="6"/>
        <v>50</v>
      </c>
      <c r="W31" s="383">
        <f t="shared" si="6"/>
        <v>170</v>
      </c>
      <c r="X31" s="383">
        <f t="shared" si="6"/>
        <v>90</v>
      </c>
      <c r="Y31" s="383">
        <f t="shared" si="6"/>
        <v>165</v>
      </c>
      <c r="Z31" s="383">
        <f t="shared" si="6"/>
        <v>0</v>
      </c>
      <c r="AA31" s="383">
        <f t="shared" si="6"/>
        <v>390</v>
      </c>
      <c r="AB31" s="383">
        <f t="shared" si="6"/>
        <v>50</v>
      </c>
      <c r="AC31" s="383">
        <f t="shared" si="6"/>
        <v>120</v>
      </c>
      <c r="AD31" s="383">
        <f t="shared" si="6"/>
        <v>95</v>
      </c>
      <c r="AE31" s="383">
        <f t="shared" si="6"/>
        <v>145</v>
      </c>
      <c r="AF31" s="383">
        <f t="shared" si="6"/>
        <v>0</v>
      </c>
      <c r="AG31" s="383">
        <f t="shared" si="6"/>
        <v>280</v>
      </c>
      <c r="AH31" s="383">
        <f t="shared" si="6"/>
        <v>0</v>
      </c>
      <c r="AI31" s="382"/>
    </row>
    <row r="32" spans="1:35" ht="29.25" customHeight="1" thickBot="1">
      <c r="A32" s="374"/>
      <c r="B32" s="375" t="s">
        <v>21</v>
      </c>
      <c r="C32" s="740">
        <f>SUM(C31:E31)</f>
        <v>34</v>
      </c>
      <c r="D32" s="741"/>
      <c r="E32" s="742"/>
      <c r="F32" s="740">
        <f>SUM(F31:H31)</f>
        <v>26</v>
      </c>
      <c r="G32" s="741"/>
      <c r="H32" s="742"/>
      <c r="I32" s="376"/>
      <c r="J32" s="743" t="s">
        <v>27</v>
      </c>
      <c r="K32" s="744"/>
      <c r="L32" s="745"/>
      <c r="M32" s="740" t="s">
        <v>28</v>
      </c>
      <c r="N32" s="742"/>
      <c r="O32" s="374"/>
      <c r="P32" s="374"/>
      <c r="Q32" s="743">
        <f>SUM(Q31:T31)</f>
        <v>785</v>
      </c>
      <c r="R32" s="744"/>
      <c r="S32" s="744"/>
      <c r="T32" s="745"/>
      <c r="U32" s="740">
        <f>AA32+AG32</f>
        <v>720</v>
      </c>
      <c r="V32" s="742"/>
      <c r="W32" s="743">
        <f>SUM(W31:Z31)</f>
        <v>425</v>
      </c>
      <c r="X32" s="744"/>
      <c r="Y32" s="744"/>
      <c r="Z32" s="745"/>
      <c r="AA32" s="740">
        <f>SUM(AA31:AB31)</f>
        <v>440</v>
      </c>
      <c r="AB32" s="742"/>
      <c r="AC32" s="743">
        <f>SUM(AC31:AF31)</f>
        <v>360</v>
      </c>
      <c r="AD32" s="744"/>
      <c r="AE32" s="744"/>
      <c r="AF32" s="745"/>
      <c r="AG32" s="740">
        <f>SUM(AG31:AH31)</f>
        <v>280</v>
      </c>
      <c r="AH32" s="742"/>
      <c r="AI32" s="377"/>
    </row>
    <row r="33" spans="1:35" ht="20.25" customHeight="1" thickBot="1">
      <c r="A33" s="374"/>
      <c r="B33" s="378"/>
      <c r="C33" s="378"/>
      <c r="D33" s="378"/>
      <c r="E33" s="390"/>
      <c r="F33" s="378"/>
      <c r="G33" s="378"/>
      <c r="H33" s="378"/>
      <c r="I33" s="374"/>
      <c r="J33" s="740" t="s">
        <v>26</v>
      </c>
      <c r="K33" s="741"/>
      <c r="L33" s="741"/>
      <c r="M33" s="741"/>
      <c r="N33" s="742"/>
      <c r="O33" s="391"/>
      <c r="P33" s="374"/>
      <c r="Q33" s="740">
        <f>Q32+U32</f>
        <v>1505</v>
      </c>
      <c r="R33" s="741"/>
      <c r="S33" s="741"/>
      <c r="T33" s="741"/>
      <c r="U33" s="741"/>
      <c r="V33" s="742"/>
      <c r="W33" s="740">
        <f>W32+AA32</f>
        <v>865</v>
      </c>
      <c r="X33" s="741"/>
      <c r="Y33" s="741"/>
      <c r="Z33" s="741"/>
      <c r="AA33" s="741"/>
      <c r="AB33" s="742"/>
      <c r="AC33" s="740">
        <f>AC32+AG32</f>
        <v>640</v>
      </c>
      <c r="AD33" s="741"/>
      <c r="AE33" s="741"/>
      <c r="AF33" s="741"/>
      <c r="AG33" s="741"/>
      <c r="AH33" s="742"/>
      <c r="AI33" s="377"/>
    </row>
    <row r="34" spans="1:35" ht="14.25" thickBo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81"/>
      <c r="R34" s="181"/>
      <c r="S34" s="181"/>
      <c r="T34" s="181"/>
      <c r="U34" s="181"/>
      <c r="V34" s="182"/>
      <c r="W34" s="183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80"/>
    </row>
    <row r="35" spans="1:35" ht="15" customHeight="1">
      <c r="A35" s="729" t="s">
        <v>15</v>
      </c>
      <c r="B35" s="730"/>
      <c r="C35" s="731" t="s">
        <v>16</v>
      </c>
      <c r="D35" s="732"/>
      <c r="E35" s="732"/>
      <c r="F35" s="732"/>
      <c r="G35" s="732"/>
      <c r="H35" s="732"/>
      <c r="I35" s="732"/>
      <c r="J35" s="732"/>
      <c r="K35" s="732"/>
      <c r="L35" s="732"/>
      <c r="M35" s="732"/>
      <c r="N35" s="732"/>
      <c r="O35" s="732"/>
      <c r="P35" s="732"/>
      <c r="Q35" s="732"/>
      <c r="R35" s="732"/>
      <c r="S35" s="732"/>
      <c r="T35" s="732"/>
      <c r="U35" s="732"/>
      <c r="V35" s="733"/>
      <c r="W35" s="184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</row>
    <row r="36" spans="1:35" ht="13.5">
      <c r="A36" s="734" t="s">
        <v>155</v>
      </c>
      <c r="B36" s="735"/>
      <c r="C36" s="736" t="s">
        <v>156</v>
      </c>
      <c r="D36" s="737"/>
      <c r="E36" s="737"/>
      <c r="F36" s="737"/>
      <c r="G36" s="737"/>
      <c r="H36" s="737"/>
      <c r="I36" s="737"/>
      <c r="J36" s="737"/>
      <c r="K36" s="737"/>
      <c r="L36" s="737"/>
      <c r="M36" s="737"/>
      <c r="N36" s="737"/>
      <c r="O36" s="737"/>
      <c r="P36" s="737"/>
      <c r="Q36" s="735"/>
      <c r="R36" s="186" t="s">
        <v>157</v>
      </c>
      <c r="S36" s="187"/>
      <c r="T36" s="187"/>
      <c r="U36" s="187"/>
      <c r="V36" s="188"/>
      <c r="W36" s="184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</row>
    <row r="37" spans="1:35" ht="13.5">
      <c r="A37" s="734" t="s">
        <v>158</v>
      </c>
      <c r="B37" s="735"/>
      <c r="C37" s="736" t="s">
        <v>159</v>
      </c>
      <c r="D37" s="737"/>
      <c r="E37" s="737"/>
      <c r="F37" s="737"/>
      <c r="G37" s="737"/>
      <c r="H37" s="737"/>
      <c r="I37" s="737"/>
      <c r="J37" s="737"/>
      <c r="K37" s="737"/>
      <c r="L37" s="737"/>
      <c r="M37" s="737"/>
      <c r="N37" s="737"/>
      <c r="O37" s="737"/>
      <c r="P37" s="737"/>
      <c r="Q37" s="735"/>
      <c r="R37" s="189" t="s">
        <v>160</v>
      </c>
      <c r="S37" s="187"/>
      <c r="T37" s="187"/>
      <c r="U37" s="188"/>
      <c r="V37" s="190"/>
      <c r="W37" s="184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</row>
    <row r="38" spans="1:35" ht="14.25" thickBot="1">
      <c r="A38" s="734"/>
      <c r="B38" s="735"/>
      <c r="C38" s="736" t="s">
        <v>161</v>
      </c>
      <c r="D38" s="737"/>
      <c r="E38" s="737"/>
      <c r="F38" s="737"/>
      <c r="G38" s="737"/>
      <c r="H38" s="737"/>
      <c r="I38" s="737"/>
      <c r="J38" s="737"/>
      <c r="K38" s="737"/>
      <c r="L38" s="737"/>
      <c r="M38" s="737"/>
      <c r="N38" s="737"/>
      <c r="O38" s="737"/>
      <c r="P38" s="737"/>
      <c r="Q38" s="735"/>
      <c r="R38" s="191" t="s">
        <v>162</v>
      </c>
      <c r="S38" s="192"/>
      <c r="T38" s="192"/>
      <c r="U38" s="193"/>
      <c r="V38" s="194"/>
      <c r="W38" s="184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</row>
    <row r="39" spans="1:35" ht="15.75" customHeight="1" thickBot="1">
      <c r="A39" s="724"/>
      <c r="B39" s="779"/>
      <c r="C39" s="726" t="s">
        <v>163</v>
      </c>
      <c r="D39" s="777"/>
      <c r="E39" s="777"/>
      <c r="F39" s="777"/>
      <c r="G39" s="777"/>
      <c r="H39" s="777"/>
      <c r="I39" s="777"/>
      <c r="J39" s="777"/>
      <c r="K39" s="777"/>
      <c r="L39" s="777"/>
      <c r="M39" s="777"/>
      <c r="N39" s="777"/>
      <c r="O39" s="777"/>
      <c r="P39" s="777"/>
      <c r="Q39" s="778"/>
      <c r="R39" s="195"/>
      <c r="S39" s="196"/>
      <c r="T39" s="196"/>
      <c r="U39" s="196"/>
      <c r="V39" s="197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</row>
    <row r="41" ht="15"/>
    <row r="42" ht="15">
      <c r="C42" s="413"/>
    </row>
    <row r="43" ht="15"/>
    <row r="44" ht="15"/>
    <row r="45" ht="15.75">
      <c r="C45" s="417"/>
    </row>
    <row r="46" ht="15.75">
      <c r="C46" s="417"/>
    </row>
    <row r="47" ht="15"/>
    <row r="48" ht="15"/>
  </sheetData>
  <sheetProtection/>
  <mergeCells count="63">
    <mergeCell ref="A2:AH2"/>
    <mergeCell ref="A3:AH3"/>
    <mergeCell ref="A4:A7"/>
    <mergeCell ref="B4:B7"/>
    <mergeCell ref="C4:L4"/>
    <mergeCell ref="M4:N5"/>
    <mergeCell ref="O4:O7"/>
    <mergeCell ref="P4:P7"/>
    <mergeCell ref="Q4:V6"/>
    <mergeCell ref="W4:AB5"/>
    <mergeCell ref="A23:A24"/>
    <mergeCell ref="B23:B24"/>
    <mergeCell ref="C23:C24"/>
    <mergeCell ref="D23:D24"/>
    <mergeCell ref="E23:E24"/>
    <mergeCell ref="L6:L7"/>
    <mergeCell ref="C6:E6"/>
    <mergeCell ref="F6:H6"/>
    <mergeCell ref="I6:I7"/>
    <mergeCell ref="J6:J7"/>
    <mergeCell ref="AI4:AI7"/>
    <mergeCell ref="C5:H5"/>
    <mergeCell ref="I5:L5"/>
    <mergeCell ref="K6:K7"/>
    <mergeCell ref="AC4:AH5"/>
    <mergeCell ref="M6:N6"/>
    <mergeCell ref="W6:AB6"/>
    <mergeCell ref="AC6:AH6"/>
    <mergeCell ref="B19:AI19"/>
    <mergeCell ref="M23:M24"/>
    <mergeCell ref="N23:N24"/>
    <mergeCell ref="F23:F24"/>
    <mergeCell ref="G23:G24"/>
    <mergeCell ref="H23:H24"/>
    <mergeCell ref="I23:I24"/>
    <mergeCell ref="J23:J24"/>
    <mergeCell ref="K23:K24"/>
    <mergeCell ref="Q32:T32"/>
    <mergeCell ref="U32:V32"/>
    <mergeCell ref="W32:Z32"/>
    <mergeCell ref="AA32:AB32"/>
    <mergeCell ref="AC32:AF32"/>
    <mergeCell ref="L23:L24"/>
    <mergeCell ref="W33:AB33"/>
    <mergeCell ref="AC33:AH33"/>
    <mergeCell ref="A35:B35"/>
    <mergeCell ref="C35:V35"/>
    <mergeCell ref="AG32:AH32"/>
    <mergeCell ref="A31:B31"/>
    <mergeCell ref="C32:E32"/>
    <mergeCell ref="F32:H32"/>
    <mergeCell ref="J32:L32"/>
    <mergeCell ref="M32:N32"/>
    <mergeCell ref="C39:Q39"/>
    <mergeCell ref="J33:N33"/>
    <mergeCell ref="Q33:V33"/>
    <mergeCell ref="A36:B36"/>
    <mergeCell ref="C36:Q36"/>
    <mergeCell ref="A37:B37"/>
    <mergeCell ref="C37:Q37"/>
    <mergeCell ref="A38:B38"/>
    <mergeCell ref="C38:Q38"/>
    <mergeCell ref="A39:B39"/>
  </mergeCells>
  <printOptions/>
  <pageMargins left="0" right="0.11811023622047245" top="0.7480314960629921" bottom="0" header="0" footer="0"/>
  <pageSetup fitToHeight="1" fitToWidth="1" horizontalDpi="300" verticalDpi="3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UMB</cp:lastModifiedBy>
  <cp:lastPrinted>2023-01-18T09:57:21Z</cp:lastPrinted>
  <dcterms:created xsi:type="dcterms:W3CDTF">1997-02-26T13:46:56Z</dcterms:created>
  <dcterms:modified xsi:type="dcterms:W3CDTF">2023-01-30T20:40:27Z</dcterms:modified>
  <cp:category/>
  <cp:version/>
  <cp:contentType/>
  <cp:contentStatus/>
</cp:coreProperties>
</file>