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639" activeTab="0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<sst xmlns="http://schemas.openxmlformats.org/spreadsheetml/2006/main" count="892" uniqueCount="243">
  <si>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</si>
  <si>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</si>
  <si>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</si>
  <si>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</si>
  <si>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</si>
  <si>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</si>
  <si>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</si>
  <si>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</si>
  <si>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</si>
  <si>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</si>
  <si>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</si>
  <si>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</si>
  <si>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</si>
  <si>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</si>
  <si>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</si>
  <si>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</si>
  <si>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</si>
  <si>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</si>
  <si>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</si>
  <si>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</si>
  <si>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</si>
  <si>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</si>
  <si>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</si>
  <si>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</si>
  <si>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</si>
  <si>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</si>
  <si>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</si>
  <si>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</si>
  <si>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</si>
  <si>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</si>
  <si>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</si>
  <si>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</si>
  <si>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</si>
  <si>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</si>
  <si>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</si>
  <si>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</si>
  <si>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</si>
  <si>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</si>
  <si>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</si>
  <si>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</si>
  <si>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</si>
  <si>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</si>
  <si>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</si>
  <si>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</si>
  <si>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</si>
  <si>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</si>
  <si>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</si>
  <si>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</si>
  <si>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</si>
  <si>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</si>
  <si>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</si>
  <si>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</si>
  <si>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</si>
  <si>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</si>
  <si>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Kinezyterapia</t>
  </si>
  <si>
    <t>Fizykoterapia</t>
  </si>
  <si>
    <t>Fizjoprofilaktyka i promocja zdrowia</t>
  </si>
  <si>
    <t>Praktyka asystencka</t>
  </si>
  <si>
    <t xml:space="preserve">F PRAKTYKI FIZJOTERAPEUTYCZNE </t>
  </si>
  <si>
    <t>G AUTORSKA OFERTA UCZELNI</t>
  </si>
  <si>
    <t>Opieka nad pacjentem niepełnosprawnym / Podstawowe zabiegi medyczne</t>
  </si>
  <si>
    <t>Podstawy żywienia niepełnosrawnych / Zasady żywienia człowieka zdrowego i chorego</t>
  </si>
  <si>
    <t>Szkolenie BHP</t>
  </si>
  <si>
    <t>Szkolenie biblioteczne - 2 godziny</t>
  </si>
  <si>
    <t>Anatomia funkcjonalna</t>
  </si>
  <si>
    <t>Anatomia palpacyjna</t>
  </si>
  <si>
    <t>Biomechanika stosowana i ergonomia</t>
  </si>
  <si>
    <t>Wychowanie fizyczne</t>
  </si>
  <si>
    <t xml:space="preserve">Dydaktyka fizjoterapii </t>
  </si>
  <si>
    <t>Terapia manualna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</si>
  <si>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</si>
  <si>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</si>
  <si>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</si>
  <si>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</si>
  <si>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</si>
  <si>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</si>
  <si>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</si>
  <si>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</si>
  <si>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</si>
  <si>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</si>
  <si>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</si>
  <si>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</si>
  <si>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</si>
  <si>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intensywnej terapii</t>
  </si>
  <si>
    <t>Kliniczne podstawy fizjoterapii w onkologii i medycynie paliatywnej</t>
  </si>
  <si>
    <t>Wakacyjna praktyka z kinezyterapii</t>
  </si>
  <si>
    <t>Balneoklimatologia</t>
  </si>
  <si>
    <t>Metody specjalne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</si>
  <si>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</si>
  <si>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</si>
  <si>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</si>
  <si>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</si>
  <si>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</si>
  <si>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</si>
  <si>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</si>
  <si>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</si>
  <si>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</si>
  <si>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Fizjoterapia kliniczna w dysfunkcjach ukladu ruchu w ortopedii i traumatologii</t>
  </si>
  <si>
    <t>Fizjoterapia kliniczna w dysfunkcjach ukladu ruchu w medycynie sportowej</t>
  </si>
  <si>
    <t>Fizjoterapia kliniczna w dysfunkcjach ukladu ruchu w reumatologii</t>
  </si>
  <si>
    <t>Fizjoterapia kliniczna w dysfunkcjach ukladu ruchu w neurologii i neurochirurgii</t>
  </si>
  <si>
    <t>Fizjoterapia kliniczna w dysfunkcjach ukladu ruchu w wieku rozwojowym</t>
  </si>
  <si>
    <t>Diagnostyka funkcjonalna w dysfunkcjach układu ruchu</t>
  </si>
  <si>
    <t>E METODOLOGIA BADAŃ NAUKOWYCH</t>
  </si>
  <si>
    <t>Seminarium magisterskie</t>
  </si>
  <si>
    <t>Praktyka z fizjoterapii klinicznej fizykoterapii i masażu - praktyka semestralna</t>
  </si>
  <si>
    <t>Technologia informacyjna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</si>
  <si>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</si>
  <si>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</si>
  <si>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</si>
  <si>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</si>
  <si>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</si>
  <si>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</si>
  <si>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Hipoterapia / Neurofizjologiczna gimnastyka na koniu</t>
  </si>
  <si>
    <t>Anatomia prawidłowa</t>
  </si>
  <si>
    <t>Biochemia</t>
  </si>
  <si>
    <t>Biofizyka</t>
  </si>
  <si>
    <t>Genetyka</t>
  </si>
  <si>
    <t>Patologia ogólna</t>
  </si>
  <si>
    <t xml:space="preserve">Pierwsza pomoc 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</si>
  <si>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</si>
  <si>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</si>
  <si>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</si>
  <si>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</si>
  <si>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</si>
  <si>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</si>
  <si>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</si>
  <si>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</si>
  <si>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</si>
  <si>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</si>
  <si>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</si>
  <si>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</si>
  <si>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Gebetyki Klinicznej</t>
  </si>
  <si>
    <t>Zakład Patomorfologii Ogólnej</t>
  </si>
  <si>
    <t>Klinika Medycyny Ratunkowej Dzieci</t>
  </si>
  <si>
    <t>Zakład Farmakologii Doświadczalnej</t>
  </si>
  <si>
    <t>Studium Języków Obcych</t>
  </si>
  <si>
    <t>Studium Wychowania Fizycznego</t>
  </si>
  <si>
    <t>Zakład Zdrowia Publicznego</t>
  </si>
  <si>
    <t>Zakład Medycyny Populacyjnej i Prewencji Chorób Cywilizacyjnych</t>
  </si>
  <si>
    <t>Zakład Higieny Epidemiologii i Ergonomii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</si>
  <si>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</si>
  <si>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</si>
  <si>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</si>
  <si>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</si>
  <si>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Biblioteka Główna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</si>
  <si>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</si>
  <si>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</si>
  <si>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</si>
  <si>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</si>
  <si>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</si>
  <si>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</si>
  <si>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</si>
  <si>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Statysyki i Informatyki Medycznej</t>
  </si>
  <si>
    <t>Klinika Neurologii i Rehabilitacji Dziecięcej</t>
  </si>
  <si>
    <t>Zakład Anatomii Prawidłowej Człowieka</t>
  </si>
  <si>
    <t>patomechanika</t>
  </si>
  <si>
    <t>rozwoj mowy</t>
  </si>
  <si>
    <t>badania obrazowe</t>
  </si>
  <si>
    <t>aparat żucia</t>
  </si>
  <si>
    <t>fale z fizyko</t>
  </si>
  <si>
    <t>uroginekologia</t>
  </si>
  <si>
    <t>Propedeutyka fizjoterapii wieku rozwojowego</t>
  </si>
  <si>
    <t>Propedeutyka zaburzeń mowy w fizjoterapii</t>
  </si>
  <si>
    <t>EGZ</t>
  </si>
  <si>
    <t>ZAL</t>
  </si>
  <si>
    <t>Czytanie badań obrazowych / Analiza badań obrazowych</t>
  </si>
  <si>
    <t>STUDIA JEDNOLITE MAGISTERSKIE</t>
  </si>
  <si>
    <t xml:space="preserve">STUDIA JEDNOLITE MAGISTERSKIE 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</si>
  <si>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</si>
  <si>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</si>
  <si>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</si>
  <si>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</si>
  <si>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</si>
  <si>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</si>
  <si>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</si>
  <si>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</si>
  <si>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</si>
  <si>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</si>
  <si>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</si>
  <si>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</si>
  <si>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</si>
  <si>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Podstawy prawa - (Prawa własności intelektualnej, Prawa medycznego, Prawa cywilnego, Prawa pracy) w skład przedmiotu wchodzą:</t>
  </si>
  <si>
    <t>Prawa medycznego 5 godz.</t>
  </si>
  <si>
    <t>Prawa własności intelektualnej 5 godz.</t>
  </si>
  <si>
    <t>Prawa cywilnego 5 godz.</t>
  </si>
  <si>
    <t>Prawa pracy 5 godz.</t>
  </si>
  <si>
    <t>1) Psychologia - (psychologia ogólna, psychologia kliniczna, psychoterapia, komunikacja kliniczna) w skład przedmiotu wchodzą:</t>
  </si>
  <si>
    <t>2) Socjologia -  (socjologia ogolna, socjologia niepełnosprawności) w skład przedmiotu wchodzą:</t>
  </si>
  <si>
    <t>3) Pedagogika - (pedagogika ogólna, pedagogika specjalna) w skład przedmiotu wchodzą:</t>
  </si>
  <si>
    <t>Fizjoterapia w leczeniu obrzęków limfatycznych / Fizjoterapia w zaburzeniach układu limfatycznego</t>
  </si>
  <si>
    <t>Fizjoterapia w chorobach nerwowo - mięśniowych / Fizjoterapia w miopatiach</t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</si>
  <si>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</si>
  <si>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</si>
  <si>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</si>
  <si>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</si>
  <si>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</si>
  <si>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</si>
  <si>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</si>
  <si>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>Fizjoterapia w zespołach genetycznych / Podstawy fizjoterapii w zaburzeniach genetycznych</t>
  </si>
  <si>
    <t>Zakład Położnictwa Ginekologii i Opieki Położniczo Ginekologicznej</t>
  </si>
  <si>
    <t xml:space="preserve"> Klinika Geriatrii</t>
  </si>
  <si>
    <t>Klinika Neurologii</t>
  </si>
  <si>
    <t>Klinka Neurologii i Rehabilitacji Dziecięcej</t>
  </si>
  <si>
    <t>Zakład Medycyny Wieku Rozwojowego i Pielęgniarstwa Pediatrycznego</t>
  </si>
  <si>
    <t>Klinika Psychiatrii</t>
  </si>
  <si>
    <t>Klinika Ortopedii i Traumatologii Dziecięcej</t>
  </si>
  <si>
    <t>Biomechanika kliniczna</t>
  </si>
  <si>
    <t>Kinezjologia cz. I/ Kinesiology part I</t>
  </si>
  <si>
    <t>Biologia medyczna/ Medical biology</t>
  </si>
  <si>
    <t>Fizjologia bólu/ Physiology of pain</t>
  </si>
  <si>
    <t>Anatomia rentgenowska/X -ray anatomy</t>
  </si>
  <si>
    <t>Kliniczne podstawy fizjoterapii w neurologii i neurochirurugii/ Introduction to clinical physiotherapy in neurology and neurosurgery</t>
  </si>
  <si>
    <t>Kinezjologia cz. II/ Kinesiology part II</t>
  </si>
  <si>
    <t xml:space="preserve">Odnowa biologiczna /Biological regeneration </t>
  </si>
  <si>
    <t>Kliniczne podstawy fizjoterapii w geriatrii/ Introduction to clinical physiotherapy in geriatrics</t>
  </si>
  <si>
    <t>Podstawy neurofizjologii klinicznej/ Introduction to clinical neurophysiology</t>
  </si>
  <si>
    <t>Metodologia badań naukowych/ Methodology of scientific research</t>
  </si>
  <si>
    <t>Aktynoterapia / Zastosowanie fali elektromagnetycznej w medycynie fizykalnej /Actynotherapy/Application of electromagnetic wave in physical medicine</t>
  </si>
  <si>
    <t>Fizjoterapia w foniatrii / Rehabilitacja głosu i mowy/Physiotherapy in  phoniatrics/ Rehabilitation of voice and speech</t>
  </si>
  <si>
    <t>Fizjoterapia w chorobach metabolicznych / Fizjoterapia kobiet w okresie okołomenopauzalnym/Physiotherapy in metabolic diseases/Physiotherapy of perimenopausal women</t>
  </si>
  <si>
    <t>Biostatystyka/ Biostatistics</t>
  </si>
  <si>
    <t xml:space="preserve">Klinika Rehabilitacji </t>
  </si>
  <si>
    <t>Przygotowanie pracy dyplomowej i przygotowanie do egzaminu dyplomowego</t>
  </si>
  <si>
    <t>Samodzielna Pracownia Rehabilitacji Narządu Wzroku</t>
  </si>
  <si>
    <t>Podstawy rehabilitacji narządu wzroku</t>
  </si>
  <si>
    <t>Zakażenia szpitalne</t>
  </si>
  <si>
    <t>Zakład Medycyny Klinicznej</t>
  </si>
  <si>
    <t>Arteterapia / Muzykoterapia/ Art therapy/Music therapy</t>
  </si>
  <si>
    <r>
      <t>Fizjologia - Fizjologia ogólna, Diagnostyka fizjologiczna</t>
    </r>
    <r>
      <rPr>
        <vertAlign val="superscript"/>
        <sz val="11"/>
        <rFont val="Times New Roman"/>
        <family val="1"/>
      </rPr>
      <t xml:space="preserve"> 5)</t>
    </r>
  </si>
  <si>
    <r>
      <t xml:space="preserve">Podstawy prawa - Prawa własności intelektualnej, Prawa medycznego, Prawa cywilnego, Prawa pracy </t>
    </r>
    <r>
      <rPr>
        <vertAlign val="superscript"/>
        <sz val="11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</si>
  <si>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11"/>
        <rFont val="Times New Roman"/>
        <family val="1"/>
      </rPr>
      <t>1)</t>
    </r>
  </si>
  <si>
    <r>
      <t xml:space="preserve">Socjologia -  socjologia ogolna, socjologia niepełnosprawności </t>
    </r>
    <r>
      <rPr>
        <vertAlign val="superscript"/>
        <sz val="11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</si>
  <si>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11"/>
        <rFont val="Times New Roman"/>
        <family val="1"/>
      </rPr>
      <t>3)</t>
    </r>
  </si>
  <si>
    <t>Patobiomechanika</t>
  </si>
  <si>
    <t xml:space="preserve">KIERUNEK STUDIÓW:  FIZJOTERAPIA                                         I ROK                        rok akademicki:  2022/2023
</t>
  </si>
  <si>
    <t xml:space="preserve">KIERUNEK STUDIÓW: FIZJOTERAPIA                                          II ROK                        rok akademicki: 2023/2024
</t>
  </si>
  <si>
    <t xml:space="preserve">KIERUNEK STUDIÓW: FIZJOTERAPIA                                              III ROK                        rok akademicki: 2024/2025
</t>
  </si>
  <si>
    <t xml:space="preserve">KIERUNEK STUDIÓW:  FIZJOTERAPIA                                             IV ROK                        rok akademicki: 2025/2026
</t>
  </si>
  <si>
    <t xml:space="preserve">KIERUNEK STUDIÓW: FIZJOTERAPIA                                              V ROK                        rok akademicki: 2026/2027
</t>
  </si>
  <si>
    <t>Język angielski specjalistyczny</t>
  </si>
  <si>
    <t>Zakład Psychologii i Filozofii</t>
  </si>
  <si>
    <t>ZAl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</si>
</sst>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[$-415]dddd\,\ d\ mmmm\ yyyy"/>
  </numFmts>
  <fonts count="6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6" fillId="33" borderId="6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6" fillId="35" borderId="6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left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18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left" vertical="center"/>
    </xf>
    <xf numFmtId="0" fontId="6" fillId="36" borderId="62" xfId="0" applyFont="1" applyFill="1" applyBorder="1" applyAlignment="1">
      <alignment horizontal="left" vertical="center" wrapText="1"/>
    </xf>
    <xf numFmtId="0" fontId="1" fillId="36" borderId="40" xfId="0" applyFont="1" applyFill="1" applyBorder="1" applyAlignment="1">
      <alignment vertical="center" wrapText="1"/>
    </xf>
    <xf numFmtId="0" fontId="6" fillId="36" borderId="57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36" borderId="0" xfId="0" applyFont="1" applyFill="1" applyAlignment="1">
      <alignment/>
    </xf>
    <xf numFmtId="0" fontId="0" fillId="37" borderId="0" xfId="0" applyFill="1" applyAlignment="1">
      <alignment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textRotation="90" wrapText="1"/>
    </xf>
    <xf numFmtId="0" fontId="10" fillId="33" borderId="64" xfId="0" applyFont="1" applyFill="1" applyBorder="1" applyAlignment="1">
      <alignment horizontal="center" vertical="center" textRotation="90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left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left" vertical="center"/>
    </xf>
    <xf numFmtId="0" fontId="12" fillId="36" borderId="5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33" borderId="6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/>
    </xf>
    <xf numFmtId="0" fontId="12" fillId="35" borderId="64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left" vertical="center" wrapText="1"/>
    </xf>
    <xf numFmtId="0" fontId="12" fillId="35" borderId="70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2" fillId="35" borderId="73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2" fillId="35" borderId="76" xfId="0" applyFont="1" applyFill="1" applyBorder="1" applyAlignment="1">
      <alignment horizontal="center" vertical="center" wrapText="1"/>
    </xf>
    <xf numFmtId="0" fontId="12" fillId="35" borderId="77" xfId="0" applyFont="1" applyFill="1" applyBorder="1" applyAlignment="1">
      <alignment horizontal="center" vertical="center" wrapText="1"/>
    </xf>
    <xf numFmtId="0" fontId="12" fillId="35" borderId="78" xfId="0" applyFont="1" applyFill="1" applyBorder="1" applyAlignment="1">
      <alignment horizontal="center" vertical="center" wrapText="1"/>
    </xf>
    <xf numFmtId="0" fontId="12" fillId="35" borderId="75" xfId="0" applyFont="1" applyFill="1" applyBorder="1" applyAlignment="1">
      <alignment horizontal="center" vertical="center" wrapText="1"/>
    </xf>
    <xf numFmtId="0" fontId="12" fillId="35" borderId="76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39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2" fillId="36" borderId="57" xfId="0" applyFont="1" applyFill="1" applyBorder="1" applyAlignment="1">
      <alignment horizontal="left" vertical="center"/>
    </xf>
    <xf numFmtId="0" fontId="12" fillId="36" borderId="62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left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8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36" borderId="63" xfId="0" applyFont="1" applyFill="1" applyBorder="1" applyAlignment="1">
      <alignment horizontal="left" vertical="center" wrapText="1"/>
    </xf>
    <xf numFmtId="0" fontId="12" fillId="35" borderId="63" xfId="0" applyFont="1" applyFill="1" applyBorder="1" applyAlignment="1">
      <alignment horizontal="left" vertical="center" wrapText="1"/>
    </xf>
    <xf numFmtId="0" fontId="6" fillId="36" borderId="63" xfId="0" applyFont="1" applyFill="1" applyBorder="1" applyAlignment="1">
      <alignment horizontal="left" vertical="center" wrapText="1"/>
    </xf>
    <xf numFmtId="0" fontId="12" fillId="36" borderId="57" xfId="0" applyFont="1" applyFill="1" applyBorder="1" applyAlignment="1">
      <alignment vertical="center"/>
    </xf>
    <xf numFmtId="0" fontId="58" fillId="36" borderId="0" xfId="0" applyFont="1" applyFill="1" applyAlignment="1">
      <alignment/>
    </xf>
    <xf numFmtId="0" fontId="10" fillId="35" borderId="74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0" fillId="33" borderId="84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4" borderId="69" xfId="0" applyFont="1" applyFill="1" applyBorder="1" applyAlignment="1">
      <alignment horizontal="center" vertical="center" textRotation="90" wrapText="1"/>
    </xf>
    <xf numFmtId="0" fontId="11" fillId="34" borderId="64" xfId="0" applyFont="1" applyFill="1" applyBorder="1" applyAlignment="1">
      <alignment horizontal="center" vertical="center" textRotation="90" wrapText="1"/>
    </xf>
    <xf numFmtId="0" fontId="11" fillId="34" borderId="51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textRotation="90" wrapText="1"/>
    </xf>
    <xf numFmtId="0" fontId="10" fillId="33" borderId="64" xfId="0" applyFont="1" applyFill="1" applyBorder="1" applyAlignment="1">
      <alignment horizontal="center" vertical="center" textRotation="90" wrapText="1"/>
    </xf>
    <xf numFmtId="0" fontId="10" fillId="33" borderId="5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33" borderId="4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3" fillId="35" borderId="7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/>
    </xf>
    <xf numFmtId="0" fontId="12" fillId="36" borderId="38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38" xfId="0" applyFont="1" applyFill="1" applyBorder="1" applyAlignment="1">
      <alignment horizontal="left" vertical="center"/>
    </xf>
    <xf numFmtId="0" fontId="12" fillId="36" borderId="57" xfId="0" applyFont="1" applyFill="1" applyBorder="1" applyAlignment="1">
      <alignment horizontal="left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4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left" vertical="center" wrapText="1"/>
    </xf>
    <xf numFmtId="0" fontId="12" fillId="35" borderId="74" xfId="0" applyFont="1" applyFill="1" applyBorder="1" applyAlignment="1">
      <alignment horizontal="left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vertical="center"/>
    </xf>
    <xf numFmtId="0" fontId="12" fillId="36" borderId="62" xfId="0" applyFont="1" applyFill="1" applyBorder="1" applyAlignment="1">
      <alignment horizontal="left" vertical="center" wrapText="1"/>
    </xf>
    <xf numFmtId="0" fontId="12" fillId="36" borderId="74" xfId="0" applyFont="1" applyFill="1" applyBorder="1" applyAlignment="1">
      <alignment horizontal="left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76" xfId="0" applyFont="1" applyFill="1" applyBorder="1" applyAlignment="1">
      <alignment horizontal="center" vertical="center" wrapText="1"/>
    </xf>
    <xf numFmtId="0" fontId="12" fillId="35" borderId="77" xfId="0" applyFont="1" applyFill="1" applyBorder="1" applyAlignment="1">
      <alignment horizontal="center" vertical="center" wrapText="1"/>
    </xf>
    <xf numFmtId="0" fontId="12" fillId="35" borderId="78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0" fontId="12" fillId="35" borderId="70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73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 wrapText="1"/>
    </xf>
    <xf numFmtId="0" fontId="61" fillId="35" borderId="40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left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2" fillId="36" borderId="62" xfId="0" applyFont="1" applyFill="1" applyBorder="1" applyAlignment="1">
      <alignment horizontal="center" vertical="center" wrapText="1"/>
    </xf>
    <xf numFmtId="0" fontId="12" fillId="36" borderId="57" xfId="0" applyFont="1" applyFill="1" applyBorder="1" applyAlignment="1">
      <alignment horizontal="center" vertical="center" wrapText="1"/>
    </xf>
    <xf numFmtId="0" fontId="12" fillId="36" borderId="58" xfId="0" applyFont="1" applyFill="1" applyBorder="1" applyAlignment="1">
      <alignment horizontal="center" vertical="center" wrapText="1"/>
    </xf>
    <xf numFmtId="0" fontId="12" fillId="36" borderId="59" xfId="0" applyFont="1" applyFill="1" applyBorder="1" applyAlignment="1">
      <alignment horizontal="center" vertical="center" wrapText="1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59" xfId="0" applyFont="1" applyFill="1" applyBorder="1" applyAlignment="1">
      <alignment horizontal="center" vertical="center" wrapText="1"/>
    </xf>
    <xf numFmtId="0" fontId="12" fillId="36" borderId="74" xfId="0" applyFont="1" applyFill="1" applyBorder="1" applyAlignment="1">
      <alignment horizontal="center" vertical="center" wrapText="1"/>
    </xf>
    <xf numFmtId="0" fontId="12" fillId="36" borderId="70" xfId="0" applyFont="1" applyFill="1" applyBorder="1" applyAlignment="1">
      <alignment horizontal="center" vertical="center" wrapText="1"/>
    </xf>
    <xf numFmtId="0" fontId="12" fillId="36" borderId="71" xfId="0" applyFont="1" applyFill="1" applyBorder="1" applyAlignment="1">
      <alignment horizontal="center" vertical="center" wrapText="1"/>
    </xf>
    <xf numFmtId="0" fontId="12" fillId="36" borderId="73" xfId="0" applyFont="1" applyFill="1" applyBorder="1" applyAlignment="1">
      <alignment horizontal="center" vertical="center" wrapText="1"/>
    </xf>
    <xf numFmtId="0" fontId="10" fillId="36" borderId="70" xfId="0" applyFont="1" applyFill="1" applyBorder="1" applyAlignment="1">
      <alignment horizontal="center" vertical="center" wrapText="1"/>
    </xf>
    <xf numFmtId="0" fontId="10" fillId="36" borderId="73" xfId="0" applyFont="1" applyFill="1" applyBorder="1" applyAlignment="1">
      <alignment horizontal="center" vertical="center" wrapText="1"/>
    </xf>
    <xf numFmtId="0" fontId="12" fillId="36" borderId="64" xfId="0" applyFont="1" applyFill="1" applyBorder="1" applyAlignment="1">
      <alignment horizontal="left" vertical="center" wrapText="1"/>
    </xf>
    <xf numFmtId="0" fontId="12" fillId="36" borderId="70" xfId="0" applyFont="1" applyFill="1" applyBorder="1" applyAlignment="1">
      <alignment horizontal="center" vertical="center" wrapText="1"/>
    </xf>
    <xf numFmtId="0" fontId="12" fillId="36" borderId="71" xfId="0" applyFont="1" applyFill="1" applyBorder="1" applyAlignment="1">
      <alignment horizontal="center" vertical="center" wrapText="1"/>
    </xf>
    <xf numFmtId="0" fontId="12" fillId="36" borderId="72" xfId="0" applyFont="1" applyFill="1" applyBorder="1" applyAlignment="1">
      <alignment horizontal="center" vertical="center" wrapText="1"/>
    </xf>
    <xf numFmtId="0" fontId="12" fillId="36" borderId="73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2" fillId="36" borderId="75" xfId="0" applyFont="1" applyFill="1" applyBorder="1" applyAlignment="1">
      <alignment horizontal="center" vertical="center" wrapText="1"/>
    </xf>
    <xf numFmtId="0" fontId="12" fillId="36" borderId="76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12" fillId="35" borderId="69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63" fillId="35" borderId="62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left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1" fillId="36" borderId="70" xfId="0" applyFont="1" applyFill="1" applyBorder="1" applyAlignment="1">
      <alignment horizontal="left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70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/>
    </xf>
    <xf numFmtId="0" fontId="10" fillId="36" borderId="38" xfId="0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12" fillId="35" borderId="69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81"/>
  <sheetViews>
    <sheetView tabSelected="1" zoomScale="70" zoomScaleNormal="70" zoomScalePageLayoutView="0" workbookViewId="0" topLeftCell="A28">
      <selection activeCell="B38" sqref="B38:AG39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003906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29" width="5.125" style="1" customWidth="1"/>
    <col min="30" max="30" width="3.875" style="1" customWidth="1"/>
    <col min="31" max="31" width="5.00390625" style="1" customWidth="1"/>
    <col min="32" max="32" width="3.875" style="1" customWidth="1"/>
    <col min="33" max="33" width="7.625" style="1" customWidth="1"/>
    <col min="34" max="34" width="6.375" style="1" customWidth="1"/>
    <col min="35" max="35" width="30.25390625" style="1" customWidth="1"/>
    <col min="36" max="16384" width="9.125" style="1" customWidth="1"/>
  </cols>
  <sheetData>
    <row r="1" spans="1:35" ht="36.75" customHeight="1" thickBot="1">
      <c r="A1" s="457" t="s">
        <v>167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85"/>
    </row>
    <row r="2" spans="1:35" ht="43.5" customHeight="1" thickBot="1">
      <c r="A2" s="460" t="s">
        <v>235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186"/>
    </row>
    <row r="3" spans="1:35" ht="14.25" customHeight="1" thickBot="1">
      <c r="A3" s="450" t="s">
        <v>23</v>
      </c>
      <c r="B3" s="453" t="s">
        <v>24</v>
      </c>
      <c r="C3" s="433" t="s">
        <v>7</v>
      </c>
      <c r="D3" s="434"/>
      <c r="E3" s="434"/>
      <c r="F3" s="434"/>
      <c r="G3" s="434"/>
      <c r="H3" s="434"/>
      <c r="I3" s="434"/>
      <c r="J3" s="434"/>
      <c r="K3" s="434"/>
      <c r="L3" s="458"/>
      <c r="M3" s="426" t="s">
        <v>10</v>
      </c>
      <c r="N3" s="445"/>
      <c r="O3" s="440" t="s">
        <v>49</v>
      </c>
      <c r="P3" s="447" t="s">
        <v>48</v>
      </c>
      <c r="Q3" s="433" t="s">
        <v>1</v>
      </c>
      <c r="R3" s="434"/>
      <c r="S3" s="434"/>
      <c r="T3" s="434"/>
      <c r="U3" s="434"/>
      <c r="V3" s="435"/>
      <c r="W3" s="433" t="s">
        <v>0</v>
      </c>
      <c r="X3" s="434"/>
      <c r="Y3" s="434"/>
      <c r="Z3" s="434"/>
      <c r="AA3" s="434"/>
      <c r="AB3" s="435"/>
      <c r="AC3" s="433" t="s">
        <v>31</v>
      </c>
      <c r="AD3" s="434"/>
      <c r="AE3" s="434"/>
      <c r="AF3" s="434"/>
      <c r="AG3" s="434"/>
      <c r="AH3" s="435"/>
      <c r="AI3" s="426" t="s">
        <v>30</v>
      </c>
    </row>
    <row r="4" spans="1:35" ht="12.75" customHeight="1" thickBot="1">
      <c r="A4" s="451"/>
      <c r="B4" s="454"/>
      <c r="C4" s="421" t="s">
        <v>35</v>
      </c>
      <c r="D4" s="410"/>
      <c r="E4" s="410"/>
      <c r="F4" s="410"/>
      <c r="G4" s="410"/>
      <c r="H4" s="411"/>
      <c r="I4" s="421" t="s">
        <v>34</v>
      </c>
      <c r="J4" s="410"/>
      <c r="K4" s="410"/>
      <c r="L4" s="423"/>
      <c r="M4" s="427"/>
      <c r="N4" s="446"/>
      <c r="O4" s="441"/>
      <c r="P4" s="448"/>
      <c r="Q4" s="462"/>
      <c r="R4" s="463"/>
      <c r="S4" s="463"/>
      <c r="T4" s="463"/>
      <c r="U4" s="463"/>
      <c r="V4" s="464"/>
      <c r="W4" s="436"/>
      <c r="X4" s="437"/>
      <c r="Y4" s="437"/>
      <c r="Z4" s="437"/>
      <c r="AA4" s="437"/>
      <c r="AB4" s="438"/>
      <c r="AC4" s="436"/>
      <c r="AD4" s="437"/>
      <c r="AE4" s="437"/>
      <c r="AF4" s="437"/>
      <c r="AG4" s="437"/>
      <c r="AH4" s="438"/>
      <c r="AI4" s="427"/>
    </row>
    <row r="5" spans="1:35" ht="12.75" customHeight="1" thickBot="1">
      <c r="A5" s="451"/>
      <c r="B5" s="454"/>
      <c r="C5" s="421" t="s">
        <v>4</v>
      </c>
      <c r="D5" s="410"/>
      <c r="E5" s="423"/>
      <c r="F5" s="421" t="s">
        <v>5</v>
      </c>
      <c r="G5" s="410"/>
      <c r="H5" s="411"/>
      <c r="I5" s="373" t="s">
        <v>36</v>
      </c>
      <c r="J5" s="373" t="s">
        <v>14</v>
      </c>
      <c r="K5" s="373" t="s">
        <v>15</v>
      </c>
      <c r="L5" s="373" t="s">
        <v>41</v>
      </c>
      <c r="M5" s="430" t="s">
        <v>13</v>
      </c>
      <c r="N5" s="431"/>
      <c r="O5" s="441"/>
      <c r="P5" s="448"/>
      <c r="Q5" s="436"/>
      <c r="R5" s="437"/>
      <c r="S5" s="437"/>
      <c r="T5" s="437"/>
      <c r="U5" s="437"/>
      <c r="V5" s="438"/>
      <c r="W5" s="430" t="s">
        <v>29</v>
      </c>
      <c r="X5" s="431"/>
      <c r="Y5" s="431"/>
      <c r="Z5" s="431"/>
      <c r="AA5" s="431"/>
      <c r="AB5" s="432"/>
      <c r="AC5" s="430" t="s">
        <v>29</v>
      </c>
      <c r="AD5" s="431"/>
      <c r="AE5" s="431"/>
      <c r="AF5" s="431"/>
      <c r="AG5" s="431"/>
      <c r="AH5" s="432"/>
      <c r="AI5" s="428"/>
    </row>
    <row r="6" spans="1:35" ht="29.25" thickBot="1">
      <c r="A6" s="452"/>
      <c r="B6" s="455"/>
      <c r="C6" s="197" t="s">
        <v>36</v>
      </c>
      <c r="D6" s="198" t="s">
        <v>14</v>
      </c>
      <c r="E6" s="198" t="s">
        <v>15</v>
      </c>
      <c r="F6" s="199" t="s">
        <v>36</v>
      </c>
      <c r="G6" s="200" t="s">
        <v>14</v>
      </c>
      <c r="H6" s="198" t="s">
        <v>15</v>
      </c>
      <c r="I6" s="439"/>
      <c r="J6" s="439"/>
      <c r="K6" s="439"/>
      <c r="L6" s="459"/>
      <c r="M6" s="197" t="s">
        <v>4</v>
      </c>
      <c r="N6" s="201" t="s">
        <v>5</v>
      </c>
      <c r="O6" s="442"/>
      <c r="P6" s="449"/>
      <c r="Q6" s="199" t="s">
        <v>2</v>
      </c>
      <c r="R6" s="202" t="s">
        <v>3</v>
      </c>
      <c r="S6" s="202" t="s">
        <v>11</v>
      </c>
      <c r="T6" s="202" t="s">
        <v>14</v>
      </c>
      <c r="U6" s="202" t="s">
        <v>27</v>
      </c>
      <c r="V6" s="203" t="s">
        <v>15</v>
      </c>
      <c r="W6" s="197" t="s">
        <v>2</v>
      </c>
      <c r="X6" s="200" t="s">
        <v>3</v>
      </c>
      <c r="Y6" s="200" t="s">
        <v>11</v>
      </c>
      <c r="Z6" s="200" t="s">
        <v>14</v>
      </c>
      <c r="AA6" s="200" t="s">
        <v>27</v>
      </c>
      <c r="AB6" s="198" t="s">
        <v>15</v>
      </c>
      <c r="AC6" s="197" t="s">
        <v>2</v>
      </c>
      <c r="AD6" s="200" t="s">
        <v>3</v>
      </c>
      <c r="AE6" s="200" t="s">
        <v>11</v>
      </c>
      <c r="AF6" s="200" t="s">
        <v>14</v>
      </c>
      <c r="AG6" s="200" t="s">
        <v>27</v>
      </c>
      <c r="AH6" s="198" t="s">
        <v>15</v>
      </c>
      <c r="AI6" s="429"/>
    </row>
    <row r="7" spans="1:35" ht="30.75" thickBot="1">
      <c r="A7" s="196"/>
      <c r="B7" s="309" t="s">
        <v>52</v>
      </c>
      <c r="C7" s="296"/>
      <c r="D7" s="298"/>
      <c r="E7" s="298"/>
      <c r="F7" s="310"/>
      <c r="G7" s="188"/>
      <c r="H7" s="311"/>
      <c r="I7" s="193"/>
      <c r="J7" s="194"/>
      <c r="K7" s="195"/>
      <c r="L7" s="630"/>
      <c r="M7" s="313"/>
      <c r="N7" s="298"/>
      <c r="O7" s="191"/>
      <c r="P7" s="192"/>
      <c r="Q7" s="310"/>
      <c r="R7" s="314"/>
      <c r="S7" s="314"/>
      <c r="T7" s="314"/>
      <c r="U7" s="314"/>
      <c r="V7" s="315"/>
      <c r="W7" s="296"/>
      <c r="X7" s="297"/>
      <c r="Y7" s="297"/>
      <c r="Z7" s="297"/>
      <c r="AA7" s="297"/>
      <c r="AB7" s="311"/>
      <c r="AC7" s="296"/>
      <c r="AD7" s="298"/>
      <c r="AE7" s="298"/>
      <c r="AF7" s="298"/>
      <c r="AG7" s="297"/>
      <c r="AH7" s="311"/>
      <c r="AI7" s="310"/>
    </row>
    <row r="8" spans="1:35" ht="30">
      <c r="A8" s="316">
        <v>1</v>
      </c>
      <c r="B8" s="317" t="s">
        <v>114</v>
      </c>
      <c r="C8" s="257">
        <v>3.5</v>
      </c>
      <c r="D8" s="258"/>
      <c r="E8" s="261"/>
      <c r="F8" s="257">
        <v>4</v>
      </c>
      <c r="G8" s="318"/>
      <c r="H8" s="259"/>
      <c r="I8" s="319">
        <f>C8+F8</f>
        <v>7.5</v>
      </c>
      <c r="J8" s="320">
        <f>D8+G8</f>
        <v>0</v>
      </c>
      <c r="K8" s="321">
        <f>E8+H8</f>
        <v>0</v>
      </c>
      <c r="L8" s="316">
        <f aca="true" t="shared" si="0" ref="L8:L31">SUM(I8:K8)</f>
        <v>7.5</v>
      </c>
      <c r="M8" s="349" t="s">
        <v>165</v>
      </c>
      <c r="N8" s="322" t="s">
        <v>164</v>
      </c>
      <c r="O8" s="639">
        <f>SUM(Q8:T8)</f>
        <v>120</v>
      </c>
      <c r="P8" s="187">
        <f>SUM(Q8:V8)</f>
        <v>172</v>
      </c>
      <c r="Q8" s="319">
        <f aca="true" t="shared" si="1" ref="Q8:V8">W8+AC8</f>
        <v>30</v>
      </c>
      <c r="R8" s="320">
        <f t="shared" si="1"/>
        <v>0</v>
      </c>
      <c r="S8" s="320">
        <f t="shared" si="1"/>
        <v>90</v>
      </c>
      <c r="T8" s="320">
        <f t="shared" si="1"/>
        <v>0</v>
      </c>
      <c r="U8" s="320">
        <f t="shared" si="1"/>
        <v>52</v>
      </c>
      <c r="V8" s="321">
        <f t="shared" si="1"/>
        <v>0</v>
      </c>
      <c r="W8" s="257">
        <v>15</v>
      </c>
      <c r="X8" s="258"/>
      <c r="Y8" s="258">
        <v>45</v>
      </c>
      <c r="Z8" s="258"/>
      <c r="AA8" s="323">
        <v>20</v>
      </c>
      <c r="AB8" s="259"/>
      <c r="AC8" s="257">
        <v>15</v>
      </c>
      <c r="AD8" s="261"/>
      <c r="AE8" s="261">
        <v>45</v>
      </c>
      <c r="AF8" s="261"/>
      <c r="AG8" s="324">
        <v>32</v>
      </c>
      <c r="AH8" s="259"/>
      <c r="AI8" s="325" t="s">
        <v>155</v>
      </c>
    </row>
    <row r="9" spans="1:35" ht="37.5" customHeight="1">
      <c r="A9" s="217">
        <v>2</v>
      </c>
      <c r="B9" s="218" t="s">
        <v>229</v>
      </c>
      <c r="C9" s="222">
        <v>3</v>
      </c>
      <c r="D9" s="220"/>
      <c r="E9" s="221"/>
      <c r="F9" s="222"/>
      <c r="G9" s="239"/>
      <c r="H9" s="229"/>
      <c r="I9" s="223">
        <f aca="true" t="shared" si="2" ref="I9:I31">C9+F9</f>
        <v>3</v>
      </c>
      <c r="J9" s="224">
        <f aca="true" t="shared" si="3" ref="J9:J31">D9+G9</f>
        <v>0</v>
      </c>
      <c r="K9" s="225">
        <f>E9+H9</f>
        <v>0</v>
      </c>
      <c r="L9" s="217">
        <f t="shared" si="0"/>
        <v>3</v>
      </c>
      <c r="M9" s="226" t="s">
        <v>164</v>
      </c>
      <c r="N9" s="227"/>
      <c r="O9" s="214">
        <f aca="true" t="shared" si="4" ref="O9:O31">SUM(Q9:T9)</f>
        <v>50</v>
      </c>
      <c r="P9" s="189">
        <f aca="true" t="shared" si="5" ref="P9:P31">SUM(Q9:V9)</f>
        <v>80</v>
      </c>
      <c r="Q9" s="223">
        <f aca="true" t="shared" si="6" ref="Q9:Q31">W9+AC9</f>
        <v>15</v>
      </c>
      <c r="R9" s="224">
        <f aca="true" t="shared" si="7" ref="R9:R31">X9+AD9</f>
        <v>0</v>
      </c>
      <c r="S9" s="224">
        <f aca="true" t="shared" si="8" ref="S9:S31">Y9+AE9</f>
        <v>35</v>
      </c>
      <c r="T9" s="224">
        <f aca="true" t="shared" si="9" ref="T9:T31">Z9+AF9</f>
        <v>0</v>
      </c>
      <c r="U9" s="224">
        <f aca="true" t="shared" si="10" ref="U9:U31">AA9+AG9</f>
        <v>30</v>
      </c>
      <c r="V9" s="228">
        <f aca="true" t="shared" si="11" ref="V9:V31">AB9+AH9</f>
        <v>0</v>
      </c>
      <c r="W9" s="222">
        <v>15</v>
      </c>
      <c r="X9" s="220"/>
      <c r="Y9" s="220">
        <v>35</v>
      </c>
      <c r="Z9" s="220"/>
      <c r="AA9" s="220">
        <v>30</v>
      </c>
      <c r="AB9" s="229"/>
      <c r="AC9" s="222"/>
      <c r="AD9" s="220"/>
      <c r="AE9" s="221"/>
      <c r="AF9" s="221"/>
      <c r="AG9" s="220"/>
      <c r="AH9" s="229"/>
      <c r="AI9" s="230" t="s">
        <v>128</v>
      </c>
    </row>
    <row r="10" spans="1:35" ht="15">
      <c r="A10" s="217">
        <v>3</v>
      </c>
      <c r="B10" s="218" t="s">
        <v>169</v>
      </c>
      <c r="C10" s="222">
        <v>1</v>
      </c>
      <c r="D10" s="220"/>
      <c r="E10" s="221"/>
      <c r="F10" s="222"/>
      <c r="G10" s="239"/>
      <c r="H10" s="229"/>
      <c r="I10" s="223">
        <f t="shared" si="2"/>
        <v>1</v>
      </c>
      <c r="J10" s="224">
        <f t="shared" si="3"/>
        <v>0</v>
      </c>
      <c r="K10" s="225">
        <f aca="true" t="shared" si="12" ref="K10:K31">E10+H10</f>
        <v>0</v>
      </c>
      <c r="L10" s="217">
        <f t="shared" si="0"/>
        <v>1</v>
      </c>
      <c r="M10" s="226" t="s">
        <v>165</v>
      </c>
      <c r="N10" s="227"/>
      <c r="O10" s="214">
        <f t="shared" si="4"/>
        <v>15</v>
      </c>
      <c r="P10" s="189">
        <f t="shared" si="5"/>
        <v>25</v>
      </c>
      <c r="Q10" s="223">
        <f t="shared" si="6"/>
        <v>5</v>
      </c>
      <c r="R10" s="224">
        <f t="shared" si="7"/>
        <v>0</v>
      </c>
      <c r="S10" s="224">
        <f t="shared" si="8"/>
        <v>10</v>
      </c>
      <c r="T10" s="224">
        <f t="shared" si="9"/>
        <v>0</v>
      </c>
      <c r="U10" s="224">
        <f t="shared" si="10"/>
        <v>10</v>
      </c>
      <c r="V10" s="228">
        <f t="shared" si="11"/>
        <v>0</v>
      </c>
      <c r="W10" s="222">
        <v>5</v>
      </c>
      <c r="X10" s="220"/>
      <c r="Y10" s="220">
        <v>10</v>
      </c>
      <c r="Z10" s="220"/>
      <c r="AA10" s="220">
        <v>10</v>
      </c>
      <c r="AB10" s="229"/>
      <c r="AC10" s="222"/>
      <c r="AD10" s="221"/>
      <c r="AE10" s="221"/>
      <c r="AF10" s="221"/>
      <c r="AG10" s="220"/>
      <c r="AH10" s="221"/>
      <c r="AI10" s="230" t="s">
        <v>128</v>
      </c>
    </row>
    <row r="11" spans="1:35" ht="15">
      <c r="A11" s="217">
        <v>4</v>
      </c>
      <c r="B11" s="218" t="s">
        <v>210</v>
      </c>
      <c r="C11" s="222"/>
      <c r="D11" s="220"/>
      <c r="E11" s="221"/>
      <c r="F11" s="222">
        <v>0.5</v>
      </c>
      <c r="G11" s="239"/>
      <c r="H11" s="229"/>
      <c r="I11" s="223">
        <f t="shared" si="2"/>
        <v>0.5</v>
      </c>
      <c r="J11" s="224">
        <f t="shared" si="3"/>
        <v>0</v>
      </c>
      <c r="K11" s="225">
        <f t="shared" si="12"/>
        <v>0</v>
      </c>
      <c r="L11" s="217">
        <f t="shared" si="0"/>
        <v>0.5</v>
      </c>
      <c r="M11" s="226"/>
      <c r="N11" s="227" t="s">
        <v>165</v>
      </c>
      <c r="O11" s="214">
        <f t="shared" si="4"/>
        <v>10</v>
      </c>
      <c r="P11" s="189">
        <f t="shared" si="5"/>
        <v>16</v>
      </c>
      <c r="Q11" s="223">
        <f t="shared" si="6"/>
        <v>2</v>
      </c>
      <c r="R11" s="224">
        <f t="shared" si="7"/>
        <v>0</v>
      </c>
      <c r="S11" s="224">
        <f t="shared" si="8"/>
        <v>8</v>
      </c>
      <c r="T11" s="224">
        <f t="shared" si="9"/>
        <v>0</v>
      </c>
      <c r="U11" s="224">
        <f t="shared" si="10"/>
        <v>6</v>
      </c>
      <c r="V11" s="228">
        <f t="shared" si="11"/>
        <v>0</v>
      </c>
      <c r="W11" s="222"/>
      <c r="X11" s="220"/>
      <c r="Y11" s="220"/>
      <c r="Z11" s="220"/>
      <c r="AA11" s="220"/>
      <c r="AB11" s="229"/>
      <c r="AC11" s="222">
        <v>2</v>
      </c>
      <c r="AD11" s="220"/>
      <c r="AE11" s="221">
        <v>8</v>
      </c>
      <c r="AF11" s="221"/>
      <c r="AG11" s="220">
        <v>6</v>
      </c>
      <c r="AH11" s="221"/>
      <c r="AI11" s="230" t="s">
        <v>143</v>
      </c>
    </row>
    <row r="12" spans="1:35" ht="15">
      <c r="A12" s="217">
        <v>6</v>
      </c>
      <c r="B12" s="218" t="s">
        <v>115</v>
      </c>
      <c r="C12" s="222">
        <v>1</v>
      </c>
      <c r="D12" s="220"/>
      <c r="E12" s="221"/>
      <c r="F12" s="222"/>
      <c r="G12" s="239"/>
      <c r="H12" s="229"/>
      <c r="I12" s="223">
        <f t="shared" si="2"/>
        <v>1</v>
      </c>
      <c r="J12" s="224">
        <f t="shared" si="3"/>
        <v>0</v>
      </c>
      <c r="K12" s="225">
        <f t="shared" si="12"/>
        <v>0</v>
      </c>
      <c r="L12" s="217">
        <f t="shared" si="0"/>
        <v>1</v>
      </c>
      <c r="M12" s="227" t="s">
        <v>165</v>
      </c>
      <c r="N12" s="227"/>
      <c r="O12" s="214">
        <f t="shared" si="4"/>
        <v>15</v>
      </c>
      <c r="P12" s="189">
        <f t="shared" si="5"/>
        <v>25</v>
      </c>
      <c r="Q12" s="223">
        <f t="shared" si="6"/>
        <v>5</v>
      </c>
      <c r="R12" s="224">
        <f t="shared" si="7"/>
        <v>0</v>
      </c>
      <c r="S12" s="224">
        <f t="shared" si="8"/>
        <v>10</v>
      </c>
      <c r="T12" s="224">
        <f t="shared" si="9"/>
        <v>0</v>
      </c>
      <c r="U12" s="224">
        <f t="shared" si="10"/>
        <v>10</v>
      </c>
      <c r="V12" s="228">
        <f t="shared" si="11"/>
        <v>0</v>
      </c>
      <c r="W12" s="222">
        <v>5</v>
      </c>
      <c r="X12" s="220"/>
      <c r="Y12" s="220">
        <v>10</v>
      </c>
      <c r="Z12" s="220"/>
      <c r="AA12" s="220">
        <v>10</v>
      </c>
      <c r="AB12" s="229"/>
      <c r="AC12" s="222"/>
      <c r="AD12" s="220"/>
      <c r="AE12" s="221"/>
      <c r="AF12" s="221"/>
      <c r="AG12" s="220"/>
      <c r="AH12" s="221"/>
      <c r="AI12" s="230" t="s">
        <v>129</v>
      </c>
    </row>
    <row r="13" spans="1:35" ht="15">
      <c r="A13" s="217">
        <v>7</v>
      </c>
      <c r="B13" s="218" t="s">
        <v>116</v>
      </c>
      <c r="C13" s="219">
        <v>1</v>
      </c>
      <c r="D13" s="220"/>
      <c r="E13" s="221"/>
      <c r="F13" s="222"/>
      <c r="G13" s="239"/>
      <c r="H13" s="221"/>
      <c r="I13" s="223">
        <f t="shared" si="2"/>
        <v>1</v>
      </c>
      <c r="J13" s="224">
        <f t="shared" si="3"/>
        <v>0</v>
      </c>
      <c r="K13" s="225">
        <f t="shared" si="12"/>
        <v>0</v>
      </c>
      <c r="L13" s="217">
        <f t="shared" si="0"/>
        <v>1</v>
      </c>
      <c r="M13" s="227" t="s">
        <v>165</v>
      </c>
      <c r="N13" s="227"/>
      <c r="O13" s="214">
        <f t="shared" si="4"/>
        <v>15</v>
      </c>
      <c r="P13" s="189">
        <f t="shared" si="5"/>
        <v>25</v>
      </c>
      <c r="Q13" s="223">
        <f t="shared" si="6"/>
        <v>0</v>
      </c>
      <c r="R13" s="224">
        <f t="shared" si="7"/>
        <v>0</v>
      </c>
      <c r="S13" s="224">
        <f t="shared" si="8"/>
        <v>15</v>
      </c>
      <c r="T13" s="224">
        <f t="shared" si="9"/>
        <v>0</v>
      </c>
      <c r="U13" s="224">
        <f t="shared" si="10"/>
        <v>10</v>
      </c>
      <c r="V13" s="228">
        <f t="shared" si="11"/>
        <v>0</v>
      </c>
      <c r="W13" s="222"/>
      <c r="X13" s="220"/>
      <c r="Y13" s="220">
        <v>15</v>
      </c>
      <c r="Z13" s="220"/>
      <c r="AA13" s="220">
        <v>10</v>
      </c>
      <c r="AB13" s="229"/>
      <c r="AC13" s="222"/>
      <c r="AD13" s="220"/>
      <c r="AE13" s="221"/>
      <c r="AF13" s="221"/>
      <c r="AG13" s="220"/>
      <c r="AH13" s="221"/>
      <c r="AI13" s="230" t="s">
        <v>130</v>
      </c>
    </row>
    <row r="14" spans="1:35" ht="15">
      <c r="A14" s="217">
        <v>8</v>
      </c>
      <c r="B14" s="218" t="s">
        <v>209</v>
      </c>
      <c r="C14" s="219">
        <v>0.5</v>
      </c>
      <c r="D14" s="220"/>
      <c r="E14" s="221"/>
      <c r="F14" s="222"/>
      <c r="G14" s="239"/>
      <c r="H14" s="221"/>
      <c r="I14" s="223">
        <f t="shared" si="2"/>
        <v>0.5</v>
      </c>
      <c r="J14" s="224">
        <f t="shared" si="3"/>
        <v>0</v>
      </c>
      <c r="K14" s="225">
        <f t="shared" si="12"/>
        <v>0</v>
      </c>
      <c r="L14" s="217">
        <f t="shared" si="0"/>
        <v>0.5</v>
      </c>
      <c r="M14" s="227" t="s">
        <v>165</v>
      </c>
      <c r="N14" s="350"/>
      <c r="O14" s="635">
        <f t="shared" si="4"/>
        <v>10</v>
      </c>
      <c r="P14" s="189">
        <f>SUM(Q14:V14)</f>
        <v>16</v>
      </c>
      <c r="Q14" s="223">
        <f aca="true" t="shared" si="13" ref="Q14:V17">W14+AC14</f>
        <v>2</v>
      </c>
      <c r="R14" s="224">
        <f t="shared" si="13"/>
        <v>0</v>
      </c>
      <c r="S14" s="224">
        <f t="shared" si="13"/>
        <v>8</v>
      </c>
      <c r="T14" s="224">
        <f t="shared" si="13"/>
        <v>0</v>
      </c>
      <c r="U14" s="224">
        <f t="shared" si="13"/>
        <v>6</v>
      </c>
      <c r="V14" s="228">
        <f t="shared" si="13"/>
        <v>0</v>
      </c>
      <c r="W14" s="222">
        <v>2</v>
      </c>
      <c r="X14" s="220"/>
      <c r="Y14" s="220">
        <v>8</v>
      </c>
      <c r="Z14" s="220"/>
      <c r="AA14" s="220">
        <v>6</v>
      </c>
      <c r="AB14" s="229"/>
      <c r="AC14" s="222"/>
      <c r="AD14" s="219"/>
      <c r="AE14" s="220"/>
      <c r="AF14" s="220"/>
      <c r="AG14" s="220"/>
      <c r="AH14" s="221"/>
      <c r="AI14" s="230" t="s">
        <v>131</v>
      </c>
    </row>
    <row r="15" spans="1:35" ht="15">
      <c r="A15" s="217">
        <v>9</v>
      </c>
      <c r="B15" s="218" t="s">
        <v>117</v>
      </c>
      <c r="C15" s="219">
        <v>0.5</v>
      </c>
      <c r="D15" s="220"/>
      <c r="E15" s="221"/>
      <c r="F15" s="222"/>
      <c r="G15" s="239"/>
      <c r="H15" s="221"/>
      <c r="I15" s="223">
        <f t="shared" si="2"/>
        <v>0.5</v>
      </c>
      <c r="J15" s="224">
        <f t="shared" si="3"/>
        <v>0</v>
      </c>
      <c r="K15" s="225">
        <f t="shared" si="12"/>
        <v>0</v>
      </c>
      <c r="L15" s="217">
        <f t="shared" si="0"/>
        <v>0.5</v>
      </c>
      <c r="M15" s="227" t="s">
        <v>165</v>
      </c>
      <c r="N15" s="350"/>
      <c r="O15" s="635">
        <f t="shared" si="4"/>
        <v>10</v>
      </c>
      <c r="P15" s="189">
        <f>SUM(Q15:V15)</f>
        <v>16</v>
      </c>
      <c r="Q15" s="223">
        <f t="shared" si="13"/>
        <v>2</v>
      </c>
      <c r="R15" s="224">
        <f t="shared" si="13"/>
        <v>0</v>
      </c>
      <c r="S15" s="224">
        <f t="shared" si="13"/>
        <v>8</v>
      </c>
      <c r="T15" s="224">
        <f t="shared" si="13"/>
        <v>0</v>
      </c>
      <c r="U15" s="224">
        <f t="shared" si="13"/>
        <v>6</v>
      </c>
      <c r="V15" s="228">
        <f t="shared" si="13"/>
        <v>0</v>
      </c>
      <c r="W15" s="222">
        <v>2</v>
      </c>
      <c r="X15" s="220"/>
      <c r="Y15" s="220">
        <v>8</v>
      </c>
      <c r="Z15" s="220"/>
      <c r="AA15" s="220">
        <v>6</v>
      </c>
      <c r="AB15" s="229"/>
      <c r="AC15" s="222"/>
      <c r="AD15" s="219"/>
      <c r="AE15" s="220"/>
      <c r="AF15" s="220"/>
      <c r="AG15" s="220"/>
      <c r="AH15" s="221"/>
      <c r="AI15" s="230" t="s">
        <v>132</v>
      </c>
    </row>
    <row r="16" spans="1:35" ht="15">
      <c r="A16" s="217">
        <v>10</v>
      </c>
      <c r="B16" s="218" t="s">
        <v>118</v>
      </c>
      <c r="C16" s="219"/>
      <c r="D16" s="220"/>
      <c r="E16" s="221"/>
      <c r="F16" s="222">
        <v>1</v>
      </c>
      <c r="G16" s="239"/>
      <c r="H16" s="221"/>
      <c r="I16" s="223">
        <f t="shared" si="2"/>
        <v>1</v>
      </c>
      <c r="J16" s="224">
        <f t="shared" si="3"/>
        <v>0</v>
      </c>
      <c r="K16" s="225">
        <f t="shared" si="12"/>
        <v>0</v>
      </c>
      <c r="L16" s="217">
        <f t="shared" si="0"/>
        <v>1</v>
      </c>
      <c r="M16" s="226"/>
      <c r="N16" s="227" t="s">
        <v>165</v>
      </c>
      <c r="O16" s="214">
        <f t="shared" si="4"/>
        <v>15</v>
      </c>
      <c r="P16" s="189">
        <f>SUM(Q16:V16)</f>
        <v>25</v>
      </c>
      <c r="Q16" s="223">
        <f t="shared" si="13"/>
        <v>15</v>
      </c>
      <c r="R16" s="224">
        <f t="shared" si="13"/>
        <v>0</v>
      </c>
      <c r="S16" s="224">
        <f t="shared" si="13"/>
        <v>0</v>
      </c>
      <c r="T16" s="224">
        <f t="shared" si="13"/>
        <v>0</v>
      </c>
      <c r="U16" s="224">
        <f t="shared" si="13"/>
        <v>10</v>
      </c>
      <c r="V16" s="228">
        <f t="shared" si="13"/>
        <v>0</v>
      </c>
      <c r="W16" s="222"/>
      <c r="X16" s="220"/>
      <c r="Y16" s="220"/>
      <c r="Z16" s="220"/>
      <c r="AA16" s="220"/>
      <c r="AB16" s="229"/>
      <c r="AC16" s="222">
        <v>15</v>
      </c>
      <c r="AD16" s="219"/>
      <c r="AE16" s="220"/>
      <c r="AF16" s="220"/>
      <c r="AG16" s="220">
        <v>10</v>
      </c>
      <c r="AH16" s="221"/>
      <c r="AI16" s="230" t="s">
        <v>133</v>
      </c>
    </row>
    <row r="17" spans="1:35" ht="30">
      <c r="A17" s="217">
        <v>11</v>
      </c>
      <c r="B17" s="218" t="s">
        <v>119</v>
      </c>
      <c r="C17" s="219">
        <v>0.5</v>
      </c>
      <c r="D17" s="220"/>
      <c r="E17" s="221"/>
      <c r="F17" s="222"/>
      <c r="G17" s="239"/>
      <c r="H17" s="221"/>
      <c r="I17" s="223">
        <f t="shared" si="2"/>
        <v>0.5</v>
      </c>
      <c r="J17" s="224">
        <f t="shared" si="3"/>
        <v>0</v>
      </c>
      <c r="K17" s="225">
        <f t="shared" si="12"/>
        <v>0</v>
      </c>
      <c r="L17" s="217">
        <f t="shared" si="0"/>
        <v>0.5</v>
      </c>
      <c r="M17" s="227" t="s">
        <v>165</v>
      </c>
      <c r="N17" s="227"/>
      <c r="O17" s="214">
        <f t="shared" si="4"/>
        <v>10</v>
      </c>
      <c r="P17" s="189">
        <f>SUM(Q17:V17)</f>
        <v>16</v>
      </c>
      <c r="Q17" s="223">
        <f t="shared" si="13"/>
        <v>5</v>
      </c>
      <c r="R17" s="224">
        <f t="shared" si="13"/>
        <v>0</v>
      </c>
      <c r="S17" s="224">
        <f t="shared" si="13"/>
        <v>5</v>
      </c>
      <c r="T17" s="224">
        <f t="shared" si="13"/>
        <v>0</v>
      </c>
      <c r="U17" s="224">
        <f t="shared" si="13"/>
        <v>6</v>
      </c>
      <c r="V17" s="228">
        <f t="shared" si="13"/>
        <v>0</v>
      </c>
      <c r="W17" s="222">
        <v>5</v>
      </c>
      <c r="X17" s="220"/>
      <c r="Y17" s="220">
        <v>5</v>
      </c>
      <c r="Z17" s="220"/>
      <c r="AA17" s="220">
        <v>6</v>
      </c>
      <c r="AB17" s="229"/>
      <c r="AC17" s="222"/>
      <c r="AD17" s="219"/>
      <c r="AE17" s="220"/>
      <c r="AF17" s="220"/>
      <c r="AG17" s="220"/>
      <c r="AH17" s="221"/>
      <c r="AI17" s="230" t="s">
        <v>134</v>
      </c>
    </row>
    <row r="18" spans="1:35" ht="15">
      <c r="A18" s="204"/>
      <c r="B18" s="205" t="s">
        <v>51</v>
      </c>
      <c r="C18" s="206"/>
      <c r="D18" s="207"/>
      <c r="E18" s="208"/>
      <c r="F18" s="209"/>
      <c r="G18" s="210"/>
      <c r="H18" s="208"/>
      <c r="I18" s="209">
        <f t="shared" si="2"/>
        <v>0</v>
      </c>
      <c r="J18" s="207">
        <f t="shared" si="3"/>
        <v>0</v>
      </c>
      <c r="K18" s="211">
        <f t="shared" si="12"/>
        <v>0</v>
      </c>
      <c r="L18" s="204">
        <f t="shared" si="0"/>
        <v>0</v>
      </c>
      <c r="M18" s="212"/>
      <c r="N18" s="213"/>
      <c r="O18" s="214">
        <f t="shared" si="4"/>
        <v>0</v>
      </c>
      <c r="P18" s="214">
        <f t="shared" si="5"/>
        <v>0</v>
      </c>
      <c r="Q18" s="209">
        <f t="shared" si="6"/>
        <v>0</v>
      </c>
      <c r="R18" s="207">
        <f t="shared" si="7"/>
        <v>0</v>
      </c>
      <c r="S18" s="207">
        <f t="shared" si="8"/>
        <v>0</v>
      </c>
      <c r="T18" s="207">
        <f t="shared" si="9"/>
        <v>0</v>
      </c>
      <c r="U18" s="207">
        <f t="shared" si="10"/>
        <v>0</v>
      </c>
      <c r="V18" s="215">
        <f t="shared" si="11"/>
        <v>0</v>
      </c>
      <c r="W18" s="209"/>
      <c r="X18" s="207"/>
      <c r="Y18" s="207"/>
      <c r="Z18" s="207"/>
      <c r="AA18" s="207"/>
      <c r="AB18" s="215"/>
      <c r="AC18" s="209"/>
      <c r="AD18" s="206"/>
      <c r="AE18" s="206"/>
      <c r="AF18" s="206"/>
      <c r="AG18" s="207"/>
      <c r="AH18" s="208"/>
      <c r="AI18" s="216"/>
    </row>
    <row r="19" spans="1:35" ht="39.75" customHeight="1">
      <c r="A19" s="217">
        <v>12</v>
      </c>
      <c r="B19" s="218" t="s">
        <v>68</v>
      </c>
      <c r="C19" s="222">
        <v>0.5</v>
      </c>
      <c r="D19" s="220"/>
      <c r="E19" s="221"/>
      <c r="F19" s="222"/>
      <c r="G19" s="239"/>
      <c r="H19" s="229"/>
      <c r="I19" s="223">
        <f aca="true" t="shared" si="14" ref="I19:K20">C19+F19</f>
        <v>0.5</v>
      </c>
      <c r="J19" s="224">
        <f t="shared" si="14"/>
        <v>0</v>
      </c>
      <c r="K19" s="225">
        <f t="shared" si="14"/>
        <v>0</v>
      </c>
      <c r="L19" s="217">
        <f>SUM(I19:K19)</f>
        <v>0.5</v>
      </c>
      <c r="M19" s="351" t="s">
        <v>165</v>
      </c>
      <c r="N19" s="227"/>
      <c r="O19" s="214">
        <f>SUM(Q19:T19)</f>
        <v>10</v>
      </c>
      <c r="P19" s="189">
        <f>SUM(Q19:V19)</f>
        <v>13</v>
      </c>
      <c r="Q19" s="223">
        <f aca="true" t="shared" si="15" ref="Q19:V20">W19+AC19</f>
        <v>0</v>
      </c>
      <c r="R19" s="224">
        <f t="shared" si="15"/>
        <v>10</v>
      </c>
      <c r="S19" s="224">
        <f t="shared" si="15"/>
        <v>0</v>
      </c>
      <c r="T19" s="224">
        <f t="shared" si="15"/>
        <v>0</v>
      </c>
      <c r="U19" s="224">
        <f t="shared" si="15"/>
        <v>3</v>
      </c>
      <c r="V19" s="228">
        <f t="shared" si="15"/>
        <v>0</v>
      </c>
      <c r="W19" s="222"/>
      <c r="X19" s="220">
        <v>10</v>
      </c>
      <c r="Y19" s="220"/>
      <c r="Z19" s="220"/>
      <c r="AA19" s="220">
        <v>3</v>
      </c>
      <c r="AB19" s="229"/>
      <c r="AC19" s="222"/>
      <c r="AD19" s="219"/>
      <c r="AE19" s="219"/>
      <c r="AF19" s="219"/>
      <c r="AG19" s="220"/>
      <c r="AH19" s="221"/>
      <c r="AI19" s="230" t="s">
        <v>147</v>
      </c>
    </row>
    <row r="20" spans="1:35" ht="48" customHeight="1">
      <c r="A20" s="204">
        <v>13</v>
      </c>
      <c r="B20" s="218" t="s">
        <v>230</v>
      </c>
      <c r="C20" s="219">
        <v>1.5</v>
      </c>
      <c r="D20" s="220"/>
      <c r="E20" s="221"/>
      <c r="F20" s="222"/>
      <c r="G20" s="221"/>
      <c r="H20" s="229"/>
      <c r="I20" s="223">
        <f t="shared" si="14"/>
        <v>1.5</v>
      </c>
      <c r="J20" s="224">
        <f t="shared" si="14"/>
        <v>0</v>
      </c>
      <c r="K20" s="225">
        <f t="shared" si="14"/>
        <v>0</v>
      </c>
      <c r="L20" s="217">
        <f>SUM(I20:K20)</f>
        <v>1.5</v>
      </c>
      <c r="M20" s="226" t="s">
        <v>165</v>
      </c>
      <c r="N20" s="227"/>
      <c r="O20" s="214">
        <f>SUM(Q20:T20)</f>
        <v>20</v>
      </c>
      <c r="P20" s="189">
        <f>SUM(Q20:V20)</f>
        <v>33</v>
      </c>
      <c r="Q20" s="223">
        <f t="shared" si="15"/>
        <v>20</v>
      </c>
      <c r="R20" s="224">
        <f t="shared" si="15"/>
        <v>0</v>
      </c>
      <c r="S20" s="224">
        <f t="shared" si="15"/>
        <v>0</v>
      </c>
      <c r="T20" s="224">
        <f t="shared" si="15"/>
        <v>0</v>
      </c>
      <c r="U20" s="224">
        <f t="shared" si="15"/>
        <v>13</v>
      </c>
      <c r="V20" s="228">
        <f t="shared" si="15"/>
        <v>0</v>
      </c>
      <c r="W20" s="222">
        <v>20</v>
      </c>
      <c r="X20" s="220"/>
      <c r="Y20" s="220"/>
      <c r="Z20" s="220"/>
      <c r="AA20" s="220">
        <v>13</v>
      </c>
      <c r="AB20" s="229"/>
      <c r="AC20" s="222"/>
      <c r="AD20" s="219"/>
      <c r="AE20" s="219"/>
      <c r="AF20" s="219"/>
      <c r="AG20" s="220"/>
      <c r="AH20" s="221"/>
      <c r="AI20" s="352" t="s">
        <v>148</v>
      </c>
    </row>
    <row r="21" spans="1:35" s="179" customFormat="1" ht="15">
      <c r="A21" s="204">
        <v>14</v>
      </c>
      <c r="B21" s="625" t="s">
        <v>240</v>
      </c>
      <c r="C21" s="283">
        <v>2</v>
      </c>
      <c r="D21" s="284"/>
      <c r="E21" s="285"/>
      <c r="F21" s="286">
        <v>2</v>
      </c>
      <c r="G21" s="284"/>
      <c r="H21" s="285"/>
      <c r="I21" s="209">
        <f t="shared" si="2"/>
        <v>4</v>
      </c>
      <c r="J21" s="207">
        <f t="shared" si="3"/>
        <v>0</v>
      </c>
      <c r="K21" s="211">
        <f t="shared" si="12"/>
        <v>0</v>
      </c>
      <c r="L21" s="204">
        <f t="shared" si="0"/>
        <v>4</v>
      </c>
      <c r="M21" s="290" t="s">
        <v>165</v>
      </c>
      <c r="N21" s="290" t="s">
        <v>165</v>
      </c>
      <c r="O21" s="214">
        <f t="shared" si="4"/>
        <v>60</v>
      </c>
      <c r="P21" s="214">
        <f t="shared" si="5"/>
        <v>90</v>
      </c>
      <c r="Q21" s="209">
        <f t="shared" si="6"/>
        <v>0</v>
      </c>
      <c r="R21" s="207">
        <f t="shared" si="7"/>
        <v>0</v>
      </c>
      <c r="S21" s="207">
        <f t="shared" si="8"/>
        <v>60</v>
      </c>
      <c r="T21" s="207">
        <f t="shared" si="9"/>
        <v>0</v>
      </c>
      <c r="U21" s="207">
        <f t="shared" si="10"/>
        <v>30</v>
      </c>
      <c r="V21" s="215">
        <f t="shared" si="11"/>
        <v>0</v>
      </c>
      <c r="W21" s="286"/>
      <c r="X21" s="283"/>
      <c r="Y21" s="283">
        <v>30</v>
      </c>
      <c r="Z21" s="283"/>
      <c r="AA21" s="284">
        <v>15</v>
      </c>
      <c r="AB21" s="288"/>
      <c r="AC21" s="286"/>
      <c r="AD21" s="283"/>
      <c r="AE21" s="283">
        <v>30</v>
      </c>
      <c r="AF21" s="283"/>
      <c r="AG21" s="284">
        <v>15</v>
      </c>
      <c r="AH21" s="285"/>
      <c r="AI21" s="626" t="s">
        <v>136</v>
      </c>
    </row>
    <row r="22" spans="1:35" ht="15">
      <c r="A22" s="204">
        <v>15</v>
      </c>
      <c r="B22" s="218" t="s">
        <v>67</v>
      </c>
      <c r="C22" s="219"/>
      <c r="D22" s="220"/>
      <c r="E22" s="221"/>
      <c r="F22" s="222"/>
      <c r="G22" s="220"/>
      <c r="H22" s="221"/>
      <c r="I22" s="223">
        <f t="shared" si="2"/>
        <v>0</v>
      </c>
      <c r="J22" s="224">
        <f t="shared" si="3"/>
        <v>0</v>
      </c>
      <c r="K22" s="225">
        <f t="shared" si="12"/>
        <v>0</v>
      </c>
      <c r="L22" s="217">
        <f t="shared" si="0"/>
        <v>0</v>
      </c>
      <c r="M22" s="227" t="s">
        <v>165</v>
      </c>
      <c r="N22" s="227"/>
      <c r="O22" s="214">
        <f t="shared" si="4"/>
        <v>15</v>
      </c>
      <c r="P22" s="214">
        <f t="shared" si="5"/>
        <v>15</v>
      </c>
      <c r="Q22" s="209">
        <f t="shared" si="6"/>
        <v>0</v>
      </c>
      <c r="R22" s="207">
        <f t="shared" si="7"/>
        <v>0</v>
      </c>
      <c r="S22" s="207">
        <f t="shared" si="8"/>
        <v>15</v>
      </c>
      <c r="T22" s="207">
        <f t="shared" si="9"/>
        <v>0</v>
      </c>
      <c r="U22" s="207">
        <f t="shared" si="10"/>
        <v>0</v>
      </c>
      <c r="V22" s="215">
        <f t="shared" si="11"/>
        <v>0</v>
      </c>
      <c r="W22" s="222"/>
      <c r="X22" s="219"/>
      <c r="Y22" s="219">
        <v>15</v>
      </c>
      <c r="Z22" s="219"/>
      <c r="AA22" s="220"/>
      <c r="AB22" s="229"/>
      <c r="AC22" s="222"/>
      <c r="AD22" s="219"/>
      <c r="AE22" s="219"/>
      <c r="AF22" s="219"/>
      <c r="AG22" s="220"/>
      <c r="AH22" s="221"/>
      <c r="AI22" s="230" t="s">
        <v>137</v>
      </c>
    </row>
    <row r="23" spans="1:35" s="179" customFormat="1" ht="48">
      <c r="A23" s="204">
        <v>16</v>
      </c>
      <c r="B23" s="627" t="s">
        <v>231</v>
      </c>
      <c r="C23" s="286">
        <v>1.5</v>
      </c>
      <c r="D23" s="284"/>
      <c r="E23" s="285"/>
      <c r="F23" s="286"/>
      <c r="G23" s="287"/>
      <c r="H23" s="288"/>
      <c r="I23" s="209">
        <f t="shared" si="2"/>
        <v>1.5</v>
      </c>
      <c r="J23" s="207">
        <f t="shared" si="3"/>
        <v>0</v>
      </c>
      <c r="K23" s="211">
        <f t="shared" si="12"/>
        <v>0</v>
      </c>
      <c r="L23" s="204">
        <f t="shared" si="0"/>
        <v>1.5</v>
      </c>
      <c r="M23" s="290" t="s">
        <v>165</v>
      </c>
      <c r="N23" s="290"/>
      <c r="O23" s="214">
        <f t="shared" si="4"/>
        <v>20</v>
      </c>
      <c r="P23" s="214">
        <f t="shared" si="5"/>
        <v>33</v>
      </c>
      <c r="Q23" s="209">
        <f t="shared" si="6"/>
        <v>20</v>
      </c>
      <c r="R23" s="207">
        <f t="shared" si="7"/>
        <v>0</v>
      </c>
      <c r="S23" s="207">
        <f t="shared" si="8"/>
        <v>0</v>
      </c>
      <c r="T23" s="207">
        <f t="shared" si="9"/>
        <v>0</v>
      </c>
      <c r="U23" s="207">
        <f t="shared" si="10"/>
        <v>13</v>
      </c>
      <c r="V23" s="215">
        <f t="shared" si="11"/>
        <v>0</v>
      </c>
      <c r="W23" s="286">
        <v>20</v>
      </c>
      <c r="X23" s="284"/>
      <c r="Y23" s="284"/>
      <c r="Z23" s="284"/>
      <c r="AA23" s="284">
        <v>13</v>
      </c>
      <c r="AB23" s="288"/>
      <c r="AC23" s="286"/>
      <c r="AD23" s="283"/>
      <c r="AE23" s="283"/>
      <c r="AF23" s="283"/>
      <c r="AG23" s="284"/>
      <c r="AH23" s="285"/>
      <c r="AI23" s="626" t="s">
        <v>241</v>
      </c>
    </row>
    <row r="24" spans="1:35" ht="33">
      <c r="A24" s="204">
        <v>17</v>
      </c>
      <c r="B24" s="218" t="s">
        <v>232</v>
      </c>
      <c r="C24" s="222"/>
      <c r="D24" s="220"/>
      <c r="E24" s="221"/>
      <c r="F24" s="222">
        <v>0.5</v>
      </c>
      <c r="G24" s="239"/>
      <c r="H24" s="229"/>
      <c r="I24" s="209">
        <f t="shared" si="2"/>
        <v>0.5</v>
      </c>
      <c r="J24" s="207">
        <f t="shared" si="3"/>
        <v>0</v>
      </c>
      <c r="K24" s="211">
        <f t="shared" si="12"/>
        <v>0</v>
      </c>
      <c r="L24" s="204">
        <f t="shared" si="0"/>
        <v>0.5</v>
      </c>
      <c r="M24" s="227"/>
      <c r="N24" s="353" t="s">
        <v>165</v>
      </c>
      <c r="O24" s="214">
        <f t="shared" si="4"/>
        <v>15</v>
      </c>
      <c r="P24" s="214">
        <f t="shared" si="5"/>
        <v>21</v>
      </c>
      <c r="Q24" s="209">
        <f t="shared" si="6"/>
        <v>15</v>
      </c>
      <c r="R24" s="207">
        <f t="shared" si="7"/>
        <v>0</v>
      </c>
      <c r="S24" s="207">
        <f t="shared" si="8"/>
        <v>0</v>
      </c>
      <c r="T24" s="207">
        <f t="shared" si="9"/>
        <v>0</v>
      </c>
      <c r="U24" s="207">
        <f t="shared" si="10"/>
        <v>6</v>
      </c>
      <c r="V24" s="215">
        <f t="shared" si="11"/>
        <v>0</v>
      </c>
      <c r="W24" s="222"/>
      <c r="X24" s="220"/>
      <c r="Y24" s="220"/>
      <c r="Z24" s="220"/>
      <c r="AA24" s="220"/>
      <c r="AB24" s="229"/>
      <c r="AC24" s="222">
        <v>15</v>
      </c>
      <c r="AD24" s="219"/>
      <c r="AE24" s="219"/>
      <c r="AF24" s="219"/>
      <c r="AG24" s="220">
        <v>6</v>
      </c>
      <c r="AH24" s="221"/>
      <c r="AI24" s="230" t="s">
        <v>138</v>
      </c>
    </row>
    <row r="25" spans="1:35" s="179" customFormat="1" ht="33">
      <c r="A25" s="204">
        <v>18</v>
      </c>
      <c r="B25" s="627" t="s">
        <v>233</v>
      </c>
      <c r="C25" s="286"/>
      <c r="D25" s="284"/>
      <c r="E25" s="285"/>
      <c r="F25" s="286">
        <v>0.5</v>
      </c>
      <c r="G25" s="287"/>
      <c r="H25" s="288"/>
      <c r="I25" s="209">
        <f t="shared" si="2"/>
        <v>0.5</v>
      </c>
      <c r="J25" s="207">
        <f t="shared" si="3"/>
        <v>0</v>
      </c>
      <c r="K25" s="211">
        <f t="shared" si="12"/>
        <v>0</v>
      </c>
      <c r="L25" s="204">
        <f t="shared" si="0"/>
        <v>0.5</v>
      </c>
      <c r="M25" s="290"/>
      <c r="N25" s="290" t="s">
        <v>165</v>
      </c>
      <c r="O25" s="214">
        <f t="shared" si="4"/>
        <v>15</v>
      </c>
      <c r="P25" s="214">
        <f t="shared" si="5"/>
        <v>21</v>
      </c>
      <c r="Q25" s="209">
        <f t="shared" si="6"/>
        <v>15</v>
      </c>
      <c r="R25" s="207">
        <f t="shared" si="7"/>
        <v>0</v>
      </c>
      <c r="S25" s="207">
        <f t="shared" si="8"/>
        <v>0</v>
      </c>
      <c r="T25" s="207">
        <f t="shared" si="9"/>
        <v>0</v>
      </c>
      <c r="U25" s="207">
        <f t="shared" si="10"/>
        <v>6</v>
      </c>
      <c r="V25" s="215">
        <f t="shared" si="11"/>
        <v>0</v>
      </c>
      <c r="W25" s="286"/>
      <c r="X25" s="284"/>
      <c r="Y25" s="284"/>
      <c r="Z25" s="284"/>
      <c r="AA25" s="284"/>
      <c r="AB25" s="288"/>
      <c r="AC25" s="286">
        <v>15</v>
      </c>
      <c r="AD25" s="283"/>
      <c r="AE25" s="283"/>
      <c r="AF25" s="283"/>
      <c r="AG25" s="284">
        <v>6</v>
      </c>
      <c r="AH25" s="285"/>
      <c r="AI25" s="626" t="s">
        <v>241</v>
      </c>
    </row>
    <row r="26" spans="1:35" ht="45">
      <c r="A26" s="204">
        <v>19</v>
      </c>
      <c r="B26" s="354" t="s">
        <v>121</v>
      </c>
      <c r="C26" s="352">
        <v>0.5</v>
      </c>
      <c r="D26" s="220"/>
      <c r="E26" s="221"/>
      <c r="F26" s="222"/>
      <c r="G26" s="220"/>
      <c r="H26" s="229"/>
      <c r="I26" s="223">
        <f t="shared" si="2"/>
        <v>0.5</v>
      </c>
      <c r="J26" s="224">
        <f t="shared" si="3"/>
        <v>0</v>
      </c>
      <c r="K26" s="225">
        <f t="shared" si="12"/>
        <v>0</v>
      </c>
      <c r="L26" s="217">
        <f t="shared" si="0"/>
        <v>0.5</v>
      </c>
      <c r="M26" s="227" t="s">
        <v>165</v>
      </c>
      <c r="N26" s="227"/>
      <c r="O26" s="214">
        <f t="shared" si="4"/>
        <v>10</v>
      </c>
      <c r="P26" s="189">
        <f t="shared" si="5"/>
        <v>13</v>
      </c>
      <c r="Q26" s="223">
        <f t="shared" si="6"/>
        <v>10</v>
      </c>
      <c r="R26" s="224">
        <f t="shared" si="7"/>
        <v>0</v>
      </c>
      <c r="S26" s="224">
        <f t="shared" si="8"/>
        <v>0</v>
      </c>
      <c r="T26" s="224">
        <f t="shared" si="9"/>
        <v>0</v>
      </c>
      <c r="U26" s="224">
        <f t="shared" si="10"/>
        <v>3</v>
      </c>
      <c r="V26" s="228">
        <f t="shared" si="11"/>
        <v>0</v>
      </c>
      <c r="W26" s="222">
        <v>10</v>
      </c>
      <c r="X26" s="220"/>
      <c r="Y26" s="220"/>
      <c r="Z26" s="220"/>
      <c r="AA26" s="220">
        <v>3</v>
      </c>
      <c r="AB26" s="229"/>
      <c r="AC26" s="219"/>
      <c r="AD26" s="219"/>
      <c r="AE26" s="219"/>
      <c r="AF26" s="219"/>
      <c r="AG26" s="220"/>
      <c r="AH26" s="221"/>
      <c r="AI26" s="230" t="s">
        <v>139</v>
      </c>
    </row>
    <row r="27" spans="1:35" ht="30">
      <c r="A27" s="204">
        <v>20</v>
      </c>
      <c r="B27" s="354" t="s">
        <v>122</v>
      </c>
      <c r="C27" s="352">
        <v>0.5</v>
      </c>
      <c r="D27" s="220"/>
      <c r="E27" s="221"/>
      <c r="F27" s="222"/>
      <c r="G27" s="220"/>
      <c r="H27" s="229"/>
      <c r="I27" s="223">
        <f t="shared" si="2"/>
        <v>0.5</v>
      </c>
      <c r="J27" s="224">
        <f t="shared" si="3"/>
        <v>0</v>
      </c>
      <c r="K27" s="225">
        <f t="shared" si="12"/>
        <v>0</v>
      </c>
      <c r="L27" s="217">
        <f t="shared" si="0"/>
        <v>0.5</v>
      </c>
      <c r="M27" s="227" t="s">
        <v>165</v>
      </c>
      <c r="N27" s="227"/>
      <c r="O27" s="214">
        <f t="shared" si="4"/>
        <v>10</v>
      </c>
      <c r="P27" s="189">
        <f t="shared" si="5"/>
        <v>13</v>
      </c>
      <c r="Q27" s="223">
        <f t="shared" si="6"/>
        <v>10</v>
      </c>
      <c r="R27" s="224">
        <f t="shared" si="7"/>
        <v>0</v>
      </c>
      <c r="S27" s="224">
        <f t="shared" si="8"/>
        <v>0</v>
      </c>
      <c r="T27" s="224">
        <f t="shared" si="9"/>
        <v>0</v>
      </c>
      <c r="U27" s="224">
        <f t="shared" si="10"/>
        <v>3</v>
      </c>
      <c r="V27" s="228">
        <f t="shared" si="11"/>
        <v>0</v>
      </c>
      <c r="W27" s="222">
        <v>10</v>
      </c>
      <c r="X27" s="220"/>
      <c r="Y27" s="220"/>
      <c r="Z27" s="220"/>
      <c r="AA27" s="220">
        <v>3</v>
      </c>
      <c r="AB27" s="229"/>
      <c r="AC27" s="219"/>
      <c r="AD27" s="219"/>
      <c r="AE27" s="219"/>
      <c r="AF27" s="219"/>
      <c r="AG27" s="220"/>
      <c r="AH27" s="221"/>
      <c r="AI27" s="230" t="s">
        <v>140</v>
      </c>
    </row>
    <row r="28" spans="1:35" ht="15">
      <c r="A28" s="204">
        <v>21</v>
      </c>
      <c r="B28" s="355" t="s">
        <v>123</v>
      </c>
      <c r="C28" s="352">
        <v>0.5</v>
      </c>
      <c r="D28" s="220"/>
      <c r="E28" s="221"/>
      <c r="F28" s="222"/>
      <c r="G28" s="239"/>
      <c r="H28" s="229"/>
      <c r="I28" s="223">
        <f t="shared" si="2"/>
        <v>0.5</v>
      </c>
      <c r="J28" s="224">
        <f t="shared" si="3"/>
        <v>0</v>
      </c>
      <c r="K28" s="225">
        <f t="shared" si="12"/>
        <v>0</v>
      </c>
      <c r="L28" s="217">
        <f t="shared" si="0"/>
        <v>0.5</v>
      </c>
      <c r="M28" s="227" t="s">
        <v>165</v>
      </c>
      <c r="N28" s="227"/>
      <c r="O28" s="214">
        <f t="shared" si="4"/>
        <v>10</v>
      </c>
      <c r="P28" s="189">
        <f t="shared" si="5"/>
        <v>13</v>
      </c>
      <c r="Q28" s="223">
        <f t="shared" si="6"/>
        <v>10</v>
      </c>
      <c r="R28" s="224">
        <f t="shared" si="7"/>
        <v>0</v>
      </c>
      <c r="S28" s="224">
        <f t="shared" si="8"/>
        <v>0</v>
      </c>
      <c r="T28" s="224">
        <f t="shared" si="9"/>
        <v>0</v>
      </c>
      <c r="U28" s="224">
        <f t="shared" si="10"/>
        <v>3</v>
      </c>
      <c r="V28" s="228">
        <f t="shared" si="11"/>
        <v>0</v>
      </c>
      <c r="W28" s="222">
        <v>10</v>
      </c>
      <c r="X28" s="220"/>
      <c r="Y28" s="220"/>
      <c r="Z28" s="220"/>
      <c r="AA28" s="220">
        <v>3</v>
      </c>
      <c r="AB28" s="229"/>
      <c r="AC28" s="219"/>
      <c r="AD28" s="219"/>
      <c r="AE28" s="219"/>
      <c r="AF28" s="219"/>
      <c r="AG28" s="220"/>
      <c r="AH28" s="229"/>
      <c r="AI28" s="230" t="s">
        <v>138</v>
      </c>
    </row>
    <row r="29" spans="1:35" ht="15">
      <c r="A29" s="204">
        <v>22</v>
      </c>
      <c r="B29" s="355" t="s">
        <v>124</v>
      </c>
      <c r="C29" s="352">
        <v>0.5</v>
      </c>
      <c r="D29" s="220"/>
      <c r="E29" s="221"/>
      <c r="F29" s="222"/>
      <c r="G29" s="239"/>
      <c r="H29" s="229"/>
      <c r="I29" s="223">
        <f t="shared" si="2"/>
        <v>0.5</v>
      </c>
      <c r="J29" s="224">
        <f t="shared" si="3"/>
        <v>0</v>
      </c>
      <c r="K29" s="225">
        <f t="shared" si="12"/>
        <v>0</v>
      </c>
      <c r="L29" s="217">
        <f t="shared" si="0"/>
        <v>0.5</v>
      </c>
      <c r="M29" s="227" t="s">
        <v>165</v>
      </c>
      <c r="N29" s="227"/>
      <c r="O29" s="214">
        <f t="shared" si="4"/>
        <v>10</v>
      </c>
      <c r="P29" s="189">
        <f t="shared" si="5"/>
        <v>13</v>
      </c>
      <c r="Q29" s="223">
        <f t="shared" si="6"/>
        <v>10</v>
      </c>
      <c r="R29" s="224">
        <f t="shared" si="7"/>
        <v>0</v>
      </c>
      <c r="S29" s="224">
        <f t="shared" si="8"/>
        <v>0</v>
      </c>
      <c r="T29" s="224">
        <f t="shared" si="9"/>
        <v>0</v>
      </c>
      <c r="U29" s="224">
        <f t="shared" si="10"/>
        <v>3</v>
      </c>
      <c r="V29" s="228">
        <f t="shared" si="11"/>
        <v>0</v>
      </c>
      <c r="W29" s="222">
        <v>10</v>
      </c>
      <c r="X29" s="220"/>
      <c r="Y29" s="220"/>
      <c r="Z29" s="220"/>
      <c r="AA29" s="220">
        <v>3</v>
      </c>
      <c r="AB29" s="229"/>
      <c r="AC29" s="219"/>
      <c r="AD29" s="219"/>
      <c r="AE29" s="219"/>
      <c r="AF29" s="219"/>
      <c r="AG29" s="220"/>
      <c r="AH29" s="221"/>
      <c r="AI29" s="230" t="s">
        <v>138</v>
      </c>
    </row>
    <row r="30" spans="1:35" s="179" customFormat="1" ht="15">
      <c r="A30" s="204">
        <v>23</v>
      </c>
      <c r="B30" s="627" t="s">
        <v>125</v>
      </c>
      <c r="C30" s="286">
        <v>0.5</v>
      </c>
      <c r="D30" s="284"/>
      <c r="E30" s="285"/>
      <c r="F30" s="286"/>
      <c r="G30" s="287"/>
      <c r="H30" s="288"/>
      <c r="I30" s="209">
        <f t="shared" si="2"/>
        <v>0.5</v>
      </c>
      <c r="J30" s="207">
        <f t="shared" si="3"/>
        <v>0</v>
      </c>
      <c r="K30" s="211">
        <f t="shared" si="12"/>
        <v>0</v>
      </c>
      <c r="L30" s="204">
        <f t="shared" si="0"/>
        <v>0.5</v>
      </c>
      <c r="M30" s="290" t="s">
        <v>165</v>
      </c>
      <c r="N30" s="290"/>
      <c r="O30" s="214">
        <f t="shared" si="4"/>
        <v>10</v>
      </c>
      <c r="P30" s="214">
        <f t="shared" si="5"/>
        <v>13</v>
      </c>
      <c r="Q30" s="209">
        <f t="shared" si="6"/>
        <v>10</v>
      </c>
      <c r="R30" s="207">
        <f t="shared" si="7"/>
        <v>0</v>
      </c>
      <c r="S30" s="207">
        <f t="shared" si="8"/>
        <v>0</v>
      </c>
      <c r="T30" s="207">
        <f t="shared" si="9"/>
        <v>0</v>
      </c>
      <c r="U30" s="207">
        <f t="shared" si="10"/>
        <v>3</v>
      </c>
      <c r="V30" s="215">
        <f t="shared" si="11"/>
        <v>0</v>
      </c>
      <c r="W30" s="286">
        <v>10</v>
      </c>
      <c r="X30" s="284"/>
      <c r="Y30" s="284"/>
      <c r="Z30" s="284"/>
      <c r="AA30" s="284">
        <v>3</v>
      </c>
      <c r="AB30" s="288"/>
      <c r="AC30" s="286"/>
      <c r="AD30" s="283"/>
      <c r="AE30" s="283"/>
      <c r="AF30" s="283"/>
      <c r="AG30" s="284"/>
      <c r="AH30" s="285"/>
      <c r="AI30" s="626" t="s">
        <v>241</v>
      </c>
    </row>
    <row r="31" spans="1:35" s="179" customFormat="1" ht="15">
      <c r="A31" s="204">
        <v>24</v>
      </c>
      <c r="B31" s="627" t="s">
        <v>126</v>
      </c>
      <c r="C31" s="286">
        <v>0.5</v>
      </c>
      <c r="D31" s="284"/>
      <c r="E31" s="285"/>
      <c r="F31" s="286"/>
      <c r="G31" s="287"/>
      <c r="H31" s="288"/>
      <c r="I31" s="209">
        <f t="shared" si="2"/>
        <v>0.5</v>
      </c>
      <c r="J31" s="207">
        <f t="shared" si="3"/>
        <v>0</v>
      </c>
      <c r="K31" s="211">
        <f t="shared" si="12"/>
        <v>0</v>
      </c>
      <c r="L31" s="204">
        <f t="shared" si="0"/>
        <v>0.5</v>
      </c>
      <c r="M31" s="290" t="s">
        <v>165</v>
      </c>
      <c r="N31" s="290"/>
      <c r="O31" s="214">
        <f t="shared" si="4"/>
        <v>10</v>
      </c>
      <c r="P31" s="214">
        <f t="shared" si="5"/>
        <v>13</v>
      </c>
      <c r="Q31" s="233">
        <f t="shared" si="6"/>
        <v>10</v>
      </c>
      <c r="R31" s="234">
        <f t="shared" si="7"/>
        <v>0</v>
      </c>
      <c r="S31" s="234">
        <f t="shared" si="8"/>
        <v>0</v>
      </c>
      <c r="T31" s="234">
        <f t="shared" si="9"/>
        <v>0</v>
      </c>
      <c r="U31" s="234">
        <f t="shared" si="10"/>
        <v>3</v>
      </c>
      <c r="V31" s="235">
        <f t="shared" si="11"/>
        <v>0</v>
      </c>
      <c r="W31" s="286">
        <v>10</v>
      </c>
      <c r="X31" s="284"/>
      <c r="Y31" s="284"/>
      <c r="Z31" s="284"/>
      <c r="AA31" s="284">
        <v>3</v>
      </c>
      <c r="AB31" s="288"/>
      <c r="AC31" s="286"/>
      <c r="AD31" s="283"/>
      <c r="AE31" s="283"/>
      <c r="AF31" s="283"/>
      <c r="AG31" s="284"/>
      <c r="AH31" s="285"/>
      <c r="AI31" s="626" t="s">
        <v>241</v>
      </c>
    </row>
    <row r="32" spans="1:35" ht="30">
      <c r="A32" s="231">
        <v>25</v>
      </c>
      <c r="B32" s="238" t="s">
        <v>127</v>
      </c>
      <c r="C32" s="222">
        <v>0.5</v>
      </c>
      <c r="D32" s="220"/>
      <c r="E32" s="221"/>
      <c r="F32" s="222"/>
      <c r="G32" s="239"/>
      <c r="H32" s="229"/>
      <c r="I32" s="223">
        <f aca="true" t="shared" si="16" ref="I32:I54">C32+F32</f>
        <v>0.5</v>
      </c>
      <c r="J32" s="224">
        <f aca="true" t="shared" si="17" ref="J32:J54">D32+G32</f>
        <v>0</v>
      </c>
      <c r="K32" s="225">
        <f aca="true" t="shared" si="18" ref="K32:K54">E32+H32</f>
        <v>0</v>
      </c>
      <c r="L32" s="217">
        <f aca="true" t="shared" si="19" ref="L32:L54">SUM(I32:K32)</f>
        <v>0.5</v>
      </c>
      <c r="M32" s="227" t="s">
        <v>165</v>
      </c>
      <c r="N32" s="227"/>
      <c r="O32" s="214">
        <f aca="true" t="shared" si="20" ref="O32:O54">SUM(Q32:T32)</f>
        <v>10</v>
      </c>
      <c r="P32" s="189">
        <f aca="true" t="shared" si="21" ref="P32:P54">SUM(Q32:V32)</f>
        <v>13</v>
      </c>
      <c r="Q32" s="240">
        <f aca="true" t="shared" si="22" ref="Q32:Q54">W32+AC32</f>
        <v>10</v>
      </c>
      <c r="R32" s="241">
        <f aca="true" t="shared" si="23" ref="R32:R54">X32+AD32</f>
        <v>0</v>
      </c>
      <c r="S32" s="241">
        <f aca="true" t="shared" si="24" ref="S32:S54">Y32+AE32</f>
        <v>0</v>
      </c>
      <c r="T32" s="241">
        <f aca="true" t="shared" si="25" ref="T32:T54">Z32+AF32</f>
        <v>0</v>
      </c>
      <c r="U32" s="241">
        <f aca="true" t="shared" si="26" ref="U32:U54">AA32+AG32</f>
        <v>3</v>
      </c>
      <c r="V32" s="242">
        <f aca="true" t="shared" si="27" ref="V32:V54">AB32+AH32</f>
        <v>0</v>
      </c>
      <c r="W32" s="222">
        <v>10</v>
      </c>
      <c r="X32" s="220"/>
      <c r="Y32" s="220"/>
      <c r="Z32" s="220"/>
      <c r="AA32" s="220">
        <v>3</v>
      </c>
      <c r="AB32" s="229"/>
      <c r="AC32" s="222"/>
      <c r="AD32" s="219"/>
      <c r="AE32" s="219"/>
      <c r="AF32" s="219"/>
      <c r="AG32" s="220"/>
      <c r="AH32" s="221"/>
      <c r="AI32" s="255" t="s">
        <v>141</v>
      </c>
    </row>
    <row r="33" spans="1:35" ht="30">
      <c r="A33" s="204">
        <v>26</v>
      </c>
      <c r="B33" s="218" t="s">
        <v>106</v>
      </c>
      <c r="C33" s="219">
        <v>1.5</v>
      </c>
      <c r="D33" s="220"/>
      <c r="E33" s="221"/>
      <c r="F33" s="222"/>
      <c r="G33" s="220"/>
      <c r="H33" s="221"/>
      <c r="I33" s="223">
        <f>C33+F33</f>
        <v>1.5</v>
      </c>
      <c r="J33" s="224">
        <f>D33+G33</f>
        <v>0</v>
      </c>
      <c r="K33" s="225">
        <f>E33+H33</f>
        <v>0</v>
      </c>
      <c r="L33" s="217">
        <f>SUM(I33:K33)</f>
        <v>1.5</v>
      </c>
      <c r="M33" s="227" t="s">
        <v>165</v>
      </c>
      <c r="N33" s="356"/>
      <c r="O33" s="214">
        <f>SUM(Q33:T33)</f>
        <v>30</v>
      </c>
      <c r="P33" s="189">
        <f>SUM(Q33:V33)</f>
        <v>43</v>
      </c>
      <c r="Q33" s="223">
        <f aca="true" t="shared" si="28" ref="Q33:V33">W33+AC33</f>
        <v>0</v>
      </c>
      <c r="R33" s="224">
        <f t="shared" si="28"/>
        <v>0</v>
      </c>
      <c r="S33" s="224">
        <f t="shared" si="28"/>
        <v>30</v>
      </c>
      <c r="T33" s="224">
        <f t="shared" si="28"/>
        <v>0</v>
      </c>
      <c r="U33" s="224">
        <f t="shared" si="28"/>
        <v>13</v>
      </c>
      <c r="V33" s="228">
        <f t="shared" si="28"/>
        <v>0</v>
      </c>
      <c r="W33" s="222"/>
      <c r="X33" s="219"/>
      <c r="Y33" s="219">
        <v>30</v>
      </c>
      <c r="Z33" s="219"/>
      <c r="AA33" s="220">
        <v>13</v>
      </c>
      <c r="AB33" s="229"/>
      <c r="AC33" s="222"/>
      <c r="AD33" s="219"/>
      <c r="AE33" s="219"/>
      <c r="AF33" s="219"/>
      <c r="AG33" s="220"/>
      <c r="AH33" s="221"/>
      <c r="AI33" s="230" t="s">
        <v>153</v>
      </c>
    </row>
    <row r="34" spans="1:35" ht="15">
      <c r="A34" s="231"/>
      <c r="B34" s="232" t="s">
        <v>50</v>
      </c>
      <c r="C34" s="209"/>
      <c r="D34" s="207"/>
      <c r="E34" s="208"/>
      <c r="F34" s="209"/>
      <c r="G34" s="210"/>
      <c r="H34" s="215"/>
      <c r="I34" s="209">
        <f t="shared" si="16"/>
        <v>0</v>
      </c>
      <c r="J34" s="207">
        <f t="shared" si="17"/>
        <v>0</v>
      </c>
      <c r="K34" s="211">
        <f t="shared" si="18"/>
        <v>0</v>
      </c>
      <c r="L34" s="204">
        <f t="shared" si="19"/>
        <v>0</v>
      </c>
      <c r="M34" s="212"/>
      <c r="N34" s="213"/>
      <c r="O34" s="214">
        <f t="shared" si="20"/>
        <v>0</v>
      </c>
      <c r="P34" s="214">
        <f t="shared" si="21"/>
        <v>0</v>
      </c>
      <c r="Q34" s="233">
        <f t="shared" si="22"/>
        <v>0</v>
      </c>
      <c r="R34" s="234">
        <f t="shared" si="23"/>
        <v>0</v>
      </c>
      <c r="S34" s="234">
        <f t="shared" si="24"/>
        <v>0</v>
      </c>
      <c r="T34" s="234">
        <f t="shared" si="25"/>
        <v>0</v>
      </c>
      <c r="U34" s="234">
        <f t="shared" si="26"/>
        <v>0</v>
      </c>
      <c r="V34" s="235">
        <f t="shared" si="27"/>
        <v>0</v>
      </c>
      <c r="W34" s="209"/>
      <c r="X34" s="207"/>
      <c r="Y34" s="207"/>
      <c r="Z34" s="207"/>
      <c r="AA34" s="207"/>
      <c r="AB34" s="215"/>
      <c r="AC34" s="209"/>
      <c r="AD34" s="206"/>
      <c r="AE34" s="206"/>
      <c r="AF34" s="206"/>
      <c r="AG34" s="207"/>
      <c r="AH34" s="208"/>
      <c r="AI34" s="236"/>
    </row>
    <row r="35" spans="1:35" ht="15">
      <c r="A35" s="231">
        <v>27</v>
      </c>
      <c r="B35" s="238" t="s">
        <v>53</v>
      </c>
      <c r="C35" s="245">
        <v>3.5</v>
      </c>
      <c r="D35" s="246"/>
      <c r="E35" s="247"/>
      <c r="F35" s="245"/>
      <c r="G35" s="248"/>
      <c r="H35" s="249"/>
      <c r="I35" s="240">
        <f t="shared" si="16"/>
        <v>3.5</v>
      </c>
      <c r="J35" s="241">
        <f t="shared" si="17"/>
        <v>0</v>
      </c>
      <c r="K35" s="250">
        <f t="shared" si="18"/>
        <v>0</v>
      </c>
      <c r="L35" s="244">
        <f t="shared" si="19"/>
        <v>3.5</v>
      </c>
      <c r="M35" s="251" t="s">
        <v>164</v>
      </c>
      <c r="N35" s="252"/>
      <c r="O35" s="636">
        <f t="shared" si="20"/>
        <v>60</v>
      </c>
      <c r="P35" s="253">
        <f t="shared" si="21"/>
        <v>87</v>
      </c>
      <c r="Q35" s="240">
        <f t="shared" si="22"/>
        <v>15</v>
      </c>
      <c r="R35" s="241">
        <f t="shared" si="23"/>
        <v>0</v>
      </c>
      <c r="S35" s="241">
        <f t="shared" si="24"/>
        <v>45</v>
      </c>
      <c r="T35" s="241">
        <f t="shared" si="25"/>
        <v>0</v>
      </c>
      <c r="U35" s="241">
        <f t="shared" si="26"/>
        <v>27</v>
      </c>
      <c r="V35" s="242">
        <f t="shared" si="27"/>
        <v>0</v>
      </c>
      <c r="W35" s="245">
        <v>15</v>
      </c>
      <c r="X35" s="246"/>
      <c r="Y35" s="246">
        <v>45</v>
      </c>
      <c r="Z35" s="246"/>
      <c r="AA35" s="246">
        <v>27</v>
      </c>
      <c r="AB35" s="249"/>
      <c r="AC35" s="245"/>
      <c r="AD35" s="254"/>
      <c r="AE35" s="254"/>
      <c r="AF35" s="254"/>
      <c r="AG35" s="246"/>
      <c r="AH35" s="247"/>
      <c r="AI35" s="243" t="s">
        <v>142</v>
      </c>
    </row>
    <row r="36" spans="1:35" ht="15">
      <c r="A36" s="631">
        <v>28</v>
      </c>
      <c r="B36" s="386" t="s">
        <v>197</v>
      </c>
      <c r="C36" s="388"/>
      <c r="D36" s="380"/>
      <c r="E36" s="382"/>
      <c r="F36" s="388">
        <v>2.5</v>
      </c>
      <c r="G36" s="380"/>
      <c r="H36" s="382"/>
      <c r="I36" s="370">
        <f t="shared" si="16"/>
        <v>2.5</v>
      </c>
      <c r="J36" s="374">
        <f t="shared" si="17"/>
        <v>0</v>
      </c>
      <c r="K36" s="368">
        <f t="shared" si="18"/>
        <v>0</v>
      </c>
      <c r="L36" s="384">
        <f t="shared" si="19"/>
        <v>2.5</v>
      </c>
      <c r="M36" s="376"/>
      <c r="N36" s="378" t="s">
        <v>165</v>
      </c>
      <c r="O36" s="637">
        <f t="shared" si="20"/>
        <v>45</v>
      </c>
      <c r="P36" s="372">
        <f t="shared" si="21"/>
        <v>65</v>
      </c>
      <c r="Q36" s="370">
        <f>W36+AC36+W37+AC37</f>
        <v>5</v>
      </c>
      <c r="R36" s="374">
        <f t="shared" si="23"/>
        <v>0</v>
      </c>
      <c r="S36" s="374">
        <f>SUM(AE36:AE37)</f>
        <v>40</v>
      </c>
      <c r="T36" s="374">
        <f t="shared" si="25"/>
        <v>0</v>
      </c>
      <c r="U36" s="374">
        <f>SUM(AG36:AG37)</f>
        <v>20</v>
      </c>
      <c r="V36" s="368">
        <f t="shared" si="27"/>
        <v>0</v>
      </c>
      <c r="W36" s="222"/>
      <c r="X36" s="220"/>
      <c r="Y36" s="220"/>
      <c r="Z36" s="220"/>
      <c r="AA36" s="220"/>
      <c r="AB36" s="229"/>
      <c r="AC36" s="222">
        <v>3</v>
      </c>
      <c r="AD36" s="219"/>
      <c r="AE36" s="219">
        <v>20</v>
      </c>
      <c r="AF36" s="219"/>
      <c r="AG36" s="220">
        <v>10</v>
      </c>
      <c r="AH36" s="221"/>
      <c r="AI36" s="238" t="s">
        <v>142</v>
      </c>
    </row>
    <row r="37" spans="1:35" ht="15">
      <c r="A37" s="632"/>
      <c r="B37" s="387"/>
      <c r="C37" s="389"/>
      <c r="D37" s="381"/>
      <c r="E37" s="383"/>
      <c r="F37" s="389"/>
      <c r="G37" s="381"/>
      <c r="H37" s="383"/>
      <c r="I37" s="371"/>
      <c r="J37" s="375"/>
      <c r="K37" s="369"/>
      <c r="L37" s="385"/>
      <c r="M37" s="377"/>
      <c r="N37" s="379"/>
      <c r="O37" s="638"/>
      <c r="P37" s="373"/>
      <c r="Q37" s="371"/>
      <c r="R37" s="375"/>
      <c r="S37" s="375"/>
      <c r="T37" s="375"/>
      <c r="U37" s="375"/>
      <c r="V37" s="369"/>
      <c r="W37" s="245"/>
      <c r="X37" s="246"/>
      <c r="Y37" s="246"/>
      <c r="Z37" s="246"/>
      <c r="AA37" s="246"/>
      <c r="AB37" s="249"/>
      <c r="AC37" s="245">
        <v>2</v>
      </c>
      <c r="AD37" s="254"/>
      <c r="AE37" s="254">
        <v>20</v>
      </c>
      <c r="AF37" s="254"/>
      <c r="AG37" s="246">
        <v>10</v>
      </c>
      <c r="AH37" s="247"/>
      <c r="AI37" s="238" t="s">
        <v>143</v>
      </c>
    </row>
    <row r="38" spans="1:35" ht="15">
      <c r="A38" s="631">
        <v>29</v>
      </c>
      <c r="B38" s="386" t="s">
        <v>54</v>
      </c>
      <c r="C38" s="388"/>
      <c r="D38" s="380"/>
      <c r="E38" s="382"/>
      <c r="F38" s="388">
        <v>3.5</v>
      </c>
      <c r="G38" s="380"/>
      <c r="H38" s="382"/>
      <c r="I38" s="370">
        <f t="shared" si="16"/>
        <v>3.5</v>
      </c>
      <c r="J38" s="374">
        <f t="shared" si="17"/>
        <v>0</v>
      </c>
      <c r="K38" s="368">
        <f t="shared" si="18"/>
        <v>0</v>
      </c>
      <c r="L38" s="384">
        <f t="shared" si="19"/>
        <v>3.5</v>
      </c>
      <c r="M38" s="376"/>
      <c r="N38" s="378" t="s">
        <v>165</v>
      </c>
      <c r="O38" s="637">
        <f t="shared" si="20"/>
        <v>60</v>
      </c>
      <c r="P38" s="372">
        <f t="shared" si="21"/>
        <v>85</v>
      </c>
      <c r="Q38" s="370">
        <f aca="true" t="shared" si="29" ref="Q38:V38">SUM(AC38:AC39)</f>
        <v>10</v>
      </c>
      <c r="R38" s="374">
        <f t="shared" si="29"/>
        <v>0</v>
      </c>
      <c r="S38" s="374">
        <f t="shared" si="29"/>
        <v>50</v>
      </c>
      <c r="T38" s="374">
        <f t="shared" si="29"/>
        <v>0</v>
      </c>
      <c r="U38" s="374">
        <f t="shared" si="29"/>
        <v>25</v>
      </c>
      <c r="V38" s="368">
        <f t="shared" si="29"/>
        <v>0</v>
      </c>
      <c r="W38" s="222"/>
      <c r="X38" s="220"/>
      <c r="Y38" s="220"/>
      <c r="Z38" s="220"/>
      <c r="AA38" s="220"/>
      <c r="AB38" s="229"/>
      <c r="AC38" s="222">
        <v>10</v>
      </c>
      <c r="AD38" s="219"/>
      <c r="AE38" s="219">
        <v>25</v>
      </c>
      <c r="AF38" s="219"/>
      <c r="AG38" s="220">
        <v>12.5</v>
      </c>
      <c r="AH38" s="221"/>
      <c r="AI38" s="238" t="s">
        <v>142</v>
      </c>
    </row>
    <row r="39" spans="1:35" ht="15">
      <c r="A39" s="632"/>
      <c r="B39" s="387"/>
      <c r="C39" s="389"/>
      <c r="D39" s="381"/>
      <c r="E39" s="383"/>
      <c r="F39" s="389"/>
      <c r="G39" s="381"/>
      <c r="H39" s="383"/>
      <c r="I39" s="371"/>
      <c r="J39" s="375"/>
      <c r="K39" s="369"/>
      <c r="L39" s="385"/>
      <c r="M39" s="377"/>
      <c r="N39" s="379"/>
      <c r="O39" s="638"/>
      <c r="P39" s="373"/>
      <c r="Q39" s="371"/>
      <c r="R39" s="375"/>
      <c r="S39" s="375"/>
      <c r="T39" s="375"/>
      <c r="U39" s="375"/>
      <c r="V39" s="369"/>
      <c r="W39" s="340"/>
      <c r="X39" s="341"/>
      <c r="Y39" s="341"/>
      <c r="Z39" s="341"/>
      <c r="AA39" s="341"/>
      <c r="AB39" s="342"/>
      <c r="AC39" s="340"/>
      <c r="AD39" s="357"/>
      <c r="AE39" s="357">
        <v>25</v>
      </c>
      <c r="AF39" s="357"/>
      <c r="AG39" s="341">
        <v>12.5</v>
      </c>
      <c r="AH39" s="358"/>
      <c r="AI39" s="339" t="s">
        <v>143</v>
      </c>
    </row>
    <row r="40" spans="1:35" ht="15">
      <c r="A40" s="633">
        <v>30</v>
      </c>
      <c r="B40" s="386" t="s">
        <v>55</v>
      </c>
      <c r="C40" s="388"/>
      <c r="D40" s="380"/>
      <c r="E40" s="382"/>
      <c r="F40" s="388">
        <v>3.5</v>
      </c>
      <c r="G40" s="380"/>
      <c r="H40" s="382"/>
      <c r="I40" s="370">
        <f t="shared" si="16"/>
        <v>3.5</v>
      </c>
      <c r="J40" s="374">
        <f t="shared" si="17"/>
        <v>0</v>
      </c>
      <c r="K40" s="368">
        <f t="shared" si="18"/>
        <v>0</v>
      </c>
      <c r="L40" s="384">
        <f t="shared" si="19"/>
        <v>3.5</v>
      </c>
      <c r="M40" s="376"/>
      <c r="N40" s="378" t="s">
        <v>165</v>
      </c>
      <c r="O40" s="637">
        <f t="shared" si="20"/>
        <v>60</v>
      </c>
      <c r="P40" s="372">
        <f t="shared" si="21"/>
        <v>85</v>
      </c>
      <c r="Q40" s="370">
        <f aca="true" t="shared" si="30" ref="Q40:V40">SUM(AC40:AC41)</f>
        <v>10</v>
      </c>
      <c r="R40" s="374">
        <f t="shared" si="30"/>
        <v>0</v>
      </c>
      <c r="S40" s="374">
        <f t="shared" si="30"/>
        <v>50</v>
      </c>
      <c r="T40" s="374">
        <f t="shared" si="30"/>
        <v>0</v>
      </c>
      <c r="U40" s="374">
        <f t="shared" si="30"/>
        <v>25</v>
      </c>
      <c r="V40" s="368">
        <f t="shared" si="30"/>
        <v>0</v>
      </c>
      <c r="W40" s="222"/>
      <c r="X40" s="220"/>
      <c r="Y40" s="220"/>
      <c r="Z40" s="220"/>
      <c r="AA40" s="220"/>
      <c r="AB40" s="229"/>
      <c r="AC40" s="222">
        <v>5</v>
      </c>
      <c r="AD40" s="219"/>
      <c r="AE40" s="219">
        <v>25</v>
      </c>
      <c r="AF40" s="219"/>
      <c r="AG40" s="220">
        <v>12.5</v>
      </c>
      <c r="AH40" s="221"/>
      <c r="AI40" s="238" t="s">
        <v>142</v>
      </c>
    </row>
    <row r="41" spans="1:35" ht="15">
      <c r="A41" s="634"/>
      <c r="B41" s="397"/>
      <c r="C41" s="398"/>
      <c r="D41" s="399"/>
      <c r="E41" s="400"/>
      <c r="F41" s="398"/>
      <c r="G41" s="399"/>
      <c r="H41" s="400"/>
      <c r="I41" s="394"/>
      <c r="J41" s="393"/>
      <c r="K41" s="392"/>
      <c r="L41" s="401"/>
      <c r="M41" s="390"/>
      <c r="N41" s="391"/>
      <c r="O41" s="396"/>
      <c r="P41" s="395"/>
      <c r="Q41" s="394"/>
      <c r="R41" s="393"/>
      <c r="S41" s="393"/>
      <c r="T41" s="393"/>
      <c r="U41" s="393"/>
      <c r="V41" s="392"/>
      <c r="W41" s="222"/>
      <c r="X41" s="220"/>
      <c r="Y41" s="220"/>
      <c r="Z41" s="220"/>
      <c r="AA41" s="220"/>
      <c r="AB41" s="229"/>
      <c r="AC41" s="222">
        <v>5</v>
      </c>
      <c r="AD41" s="219"/>
      <c r="AE41" s="219">
        <v>25</v>
      </c>
      <c r="AF41" s="219"/>
      <c r="AG41" s="220">
        <v>12.5</v>
      </c>
      <c r="AH41" s="221"/>
      <c r="AI41" s="218" t="s">
        <v>143</v>
      </c>
    </row>
    <row r="42" spans="1:35" s="179" customFormat="1" ht="15">
      <c r="A42" s="204">
        <v>31</v>
      </c>
      <c r="B42" s="627" t="s">
        <v>56</v>
      </c>
      <c r="C42" s="286">
        <v>0.5</v>
      </c>
      <c r="D42" s="284"/>
      <c r="E42" s="285"/>
      <c r="F42" s="286"/>
      <c r="G42" s="287"/>
      <c r="H42" s="288"/>
      <c r="I42" s="209">
        <f t="shared" si="16"/>
        <v>0.5</v>
      </c>
      <c r="J42" s="207">
        <f t="shared" si="17"/>
        <v>0</v>
      </c>
      <c r="K42" s="208">
        <f t="shared" si="18"/>
        <v>0</v>
      </c>
      <c r="L42" s="204">
        <f t="shared" si="19"/>
        <v>0.5</v>
      </c>
      <c r="M42" s="290" t="s">
        <v>165</v>
      </c>
      <c r="N42" s="290"/>
      <c r="O42" s="214">
        <f t="shared" si="20"/>
        <v>15</v>
      </c>
      <c r="P42" s="214">
        <f t="shared" si="21"/>
        <v>25</v>
      </c>
      <c r="Q42" s="209">
        <f t="shared" si="22"/>
        <v>10</v>
      </c>
      <c r="R42" s="207">
        <f t="shared" si="23"/>
        <v>0</v>
      </c>
      <c r="S42" s="207">
        <f t="shared" si="24"/>
        <v>5</v>
      </c>
      <c r="T42" s="207">
        <f t="shared" si="25"/>
        <v>0</v>
      </c>
      <c r="U42" s="207">
        <f t="shared" si="26"/>
        <v>10</v>
      </c>
      <c r="V42" s="215">
        <f t="shared" si="27"/>
        <v>0</v>
      </c>
      <c r="W42" s="286">
        <v>10</v>
      </c>
      <c r="X42" s="284"/>
      <c r="Y42" s="284">
        <v>5</v>
      </c>
      <c r="Z42" s="284"/>
      <c r="AA42" s="284">
        <v>10</v>
      </c>
      <c r="AB42" s="288"/>
      <c r="AC42" s="286"/>
      <c r="AD42" s="283"/>
      <c r="AE42" s="283"/>
      <c r="AF42" s="283"/>
      <c r="AG42" s="284"/>
      <c r="AH42" s="285"/>
      <c r="AI42" s="628" t="s">
        <v>143</v>
      </c>
    </row>
    <row r="43" spans="1:35" ht="15">
      <c r="A43" s="231"/>
      <c r="B43" s="232" t="s">
        <v>58</v>
      </c>
      <c r="C43" s="209"/>
      <c r="D43" s="207"/>
      <c r="E43" s="208"/>
      <c r="F43" s="209"/>
      <c r="G43" s="210"/>
      <c r="H43" s="215"/>
      <c r="I43" s="209">
        <f t="shared" si="16"/>
        <v>0</v>
      </c>
      <c r="J43" s="207">
        <f t="shared" si="17"/>
        <v>0</v>
      </c>
      <c r="K43" s="211">
        <f t="shared" si="18"/>
        <v>0</v>
      </c>
      <c r="L43" s="204">
        <f t="shared" si="19"/>
        <v>0</v>
      </c>
      <c r="M43" s="212"/>
      <c r="N43" s="213"/>
      <c r="O43" s="214">
        <f t="shared" si="20"/>
        <v>0</v>
      </c>
      <c r="P43" s="214">
        <f t="shared" si="21"/>
        <v>0</v>
      </c>
      <c r="Q43" s="233">
        <f t="shared" si="22"/>
        <v>0</v>
      </c>
      <c r="R43" s="234">
        <f t="shared" si="23"/>
        <v>0</v>
      </c>
      <c r="S43" s="234">
        <f t="shared" si="24"/>
        <v>0</v>
      </c>
      <c r="T43" s="234">
        <f t="shared" si="25"/>
        <v>0</v>
      </c>
      <c r="U43" s="234">
        <f t="shared" si="26"/>
        <v>0</v>
      </c>
      <c r="V43" s="235">
        <f t="shared" si="27"/>
        <v>0</v>
      </c>
      <c r="W43" s="209"/>
      <c r="X43" s="207"/>
      <c r="Y43" s="207"/>
      <c r="Z43" s="207"/>
      <c r="AA43" s="207"/>
      <c r="AB43" s="215"/>
      <c r="AC43" s="209"/>
      <c r="AD43" s="206"/>
      <c r="AE43" s="206"/>
      <c r="AF43" s="206"/>
      <c r="AG43" s="207"/>
      <c r="AH43" s="208"/>
      <c r="AI43" s="236"/>
    </row>
    <row r="44" spans="1:35" ht="15">
      <c r="A44" s="231">
        <v>32</v>
      </c>
      <c r="B44" s="238" t="s">
        <v>57</v>
      </c>
      <c r="C44" s="222"/>
      <c r="D44" s="220"/>
      <c r="E44" s="221"/>
      <c r="F44" s="222"/>
      <c r="G44" s="239"/>
      <c r="H44" s="229">
        <v>5</v>
      </c>
      <c r="I44" s="223">
        <f t="shared" si="16"/>
        <v>0</v>
      </c>
      <c r="J44" s="224">
        <f t="shared" si="17"/>
        <v>0</v>
      </c>
      <c r="K44" s="225">
        <f t="shared" si="18"/>
        <v>5</v>
      </c>
      <c r="L44" s="217">
        <f t="shared" si="19"/>
        <v>5</v>
      </c>
      <c r="M44" s="226"/>
      <c r="N44" s="227" t="s">
        <v>165</v>
      </c>
      <c r="O44" s="214">
        <f t="shared" si="20"/>
        <v>0</v>
      </c>
      <c r="P44" s="189">
        <f t="shared" si="21"/>
        <v>150</v>
      </c>
      <c r="Q44" s="240">
        <f t="shared" si="22"/>
        <v>0</v>
      </c>
      <c r="R44" s="241">
        <f t="shared" si="23"/>
        <v>0</v>
      </c>
      <c r="S44" s="241">
        <f t="shared" si="24"/>
        <v>0</v>
      </c>
      <c r="T44" s="241">
        <f t="shared" si="25"/>
        <v>0</v>
      </c>
      <c r="U44" s="241">
        <f t="shared" si="26"/>
        <v>0</v>
      </c>
      <c r="V44" s="242">
        <f t="shared" si="27"/>
        <v>150</v>
      </c>
      <c r="W44" s="222"/>
      <c r="X44" s="220"/>
      <c r="Y44" s="220"/>
      <c r="Z44" s="220"/>
      <c r="AA44" s="220"/>
      <c r="AB44" s="229"/>
      <c r="AC44" s="222"/>
      <c r="AD44" s="219"/>
      <c r="AE44" s="219"/>
      <c r="AF44" s="219"/>
      <c r="AG44" s="220"/>
      <c r="AH44" s="221">
        <v>150</v>
      </c>
      <c r="AI44" s="243"/>
    </row>
    <row r="45" spans="1:35" ht="13.5" customHeight="1">
      <c r="A45" s="231"/>
      <c r="B45" s="232" t="s">
        <v>59</v>
      </c>
      <c r="C45" s="209"/>
      <c r="D45" s="207"/>
      <c r="E45" s="208"/>
      <c r="F45" s="209"/>
      <c r="G45" s="210"/>
      <c r="H45" s="215"/>
      <c r="I45" s="209">
        <f t="shared" si="16"/>
        <v>0</v>
      </c>
      <c r="J45" s="207">
        <f t="shared" si="17"/>
        <v>0</v>
      </c>
      <c r="K45" s="211">
        <f t="shared" si="18"/>
        <v>0</v>
      </c>
      <c r="L45" s="204">
        <f t="shared" si="19"/>
        <v>0</v>
      </c>
      <c r="M45" s="212"/>
      <c r="N45" s="213"/>
      <c r="O45" s="214">
        <f t="shared" si="20"/>
        <v>0</v>
      </c>
      <c r="P45" s="214">
        <f t="shared" si="21"/>
        <v>0</v>
      </c>
      <c r="Q45" s="233">
        <f t="shared" si="22"/>
        <v>0</v>
      </c>
      <c r="R45" s="234">
        <f t="shared" si="23"/>
        <v>0</v>
      </c>
      <c r="S45" s="234">
        <f t="shared" si="24"/>
        <v>0</v>
      </c>
      <c r="T45" s="234">
        <f t="shared" si="25"/>
        <v>0</v>
      </c>
      <c r="U45" s="234">
        <f t="shared" si="26"/>
        <v>0</v>
      </c>
      <c r="V45" s="235">
        <f t="shared" si="27"/>
        <v>0</v>
      </c>
      <c r="W45" s="209"/>
      <c r="X45" s="207"/>
      <c r="Y45" s="207"/>
      <c r="Z45" s="207"/>
      <c r="AA45" s="207"/>
      <c r="AB45" s="215"/>
      <c r="AC45" s="209"/>
      <c r="AD45" s="206"/>
      <c r="AE45" s="206"/>
      <c r="AF45" s="206"/>
      <c r="AG45" s="207"/>
      <c r="AH45" s="208"/>
      <c r="AI45" s="236"/>
    </row>
    <row r="46" spans="1:35" s="181" customFormat="1" ht="30">
      <c r="A46" s="231">
        <v>33</v>
      </c>
      <c r="B46" s="238" t="s">
        <v>60</v>
      </c>
      <c r="C46" s="222">
        <v>2</v>
      </c>
      <c r="D46" s="220"/>
      <c r="E46" s="221"/>
      <c r="F46" s="222"/>
      <c r="G46" s="239"/>
      <c r="H46" s="229"/>
      <c r="I46" s="223">
        <f t="shared" si="16"/>
        <v>2</v>
      </c>
      <c r="J46" s="224">
        <f t="shared" si="17"/>
        <v>0</v>
      </c>
      <c r="K46" s="225">
        <f t="shared" si="18"/>
        <v>0</v>
      </c>
      <c r="L46" s="217">
        <f t="shared" si="19"/>
        <v>2</v>
      </c>
      <c r="M46" s="227" t="s">
        <v>165</v>
      </c>
      <c r="N46" s="227"/>
      <c r="O46" s="214">
        <f t="shared" si="20"/>
        <v>30</v>
      </c>
      <c r="P46" s="189">
        <f t="shared" si="21"/>
        <v>43</v>
      </c>
      <c r="Q46" s="240">
        <f t="shared" si="22"/>
        <v>10</v>
      </c>
      <c r="R46" s="241">
        <f t="shared" si="23"/>
        <v>0</v>
      </c>
      <c r="S46" s="241">
        <f t="shared" si="24"/>
        <v>20</v>
      </c>
      <c r="T46" s="241">
        <f t="shared" si="25"/>
        <v>0</v>
      </c>
      <c r="U46" s="241">
        <f t="shared" si="26"/>
        <v>13</v>
      </c>
      <c r="V46" s="242">
        <f t="shared" si="27"/>
        <v>0</v>
      </c>
      <c r="W46" s="222">
        <v>10</v>
      </c>
      <c r="X46" s="220"/>
      <c r="Y46" s="220">
        <v>20</v>
      </c>
      <c r="Z46" s="220"/>
      <c r="AA46" s="220">
        <v>13</v>
      </c>
      <c r="AB46" s="229"/>
      <c r="AC46" s="222"/>
      <c r="AD46" s="219"/>
      <c r="AE46" s="219"/>
      <c r="AF46" s="219"/>
      <c r="AG46" s="220"/>
      <c r="AH46" s="221"/>
      <c r="AI46" s="255" t="s">
        <v>147</v>
      </c>
    </row>
    <row r="47" spans="1:35" ht="45">
      <c r="A47" s="231">
        <v>34</v>
      </c>
      <c r="B47" s="238" t="s">
        <v>61</v>
      </c>
      <c r="C47" s="222">
        <v>1</v>
      </c>
      <c r="D47" s="220"/>
      <c r="E47" s="221"/>
      <c r="F47" s="222"/>
      <c r="G47" s="239"/>
      <c r="H47" s="229"/>
      <c r="I47" s="223">
        <f t="shared" si="16"/>
        <v>1</v>
      </c>
      <c r="J47" s="224">
        <f t="shared" si="17"/>
        <v>0</v>
      </c>
      <c r="K47" s="225">
        <f t="shared" si="18"/>
        <v>0</v>
      </c>
      <c r="L47" s="217">
        <f t="shared" si="19"/>
        <v>1</v>
      </c>
      <c r="M47" s="227" t="s">
        <v>165</v>
      </c>
      <c r="N47" s="227"/>
      <c r="O47" s="214">
        <f t="shared" si="20"/>
        <v>15</v>
      </c>
      <c r="P47" s="189">
        <f t="shared" si="21"/>
        <v>23</v>
      </c>
      <c r="Q47" s="240">
        <f t="shared" si="22"/>
        <v>15</v>
      </c>
      <c r="R47" s="241">
        <f t="shared" si="23"/>
        <v>0</v>
      </c>
      <c r="S47" s="241">
        <f t="shared" si="24"/>
        <v>0</v>
      </c>
      <c r="T47" s="241">
        <f t="shared" si="25"/>
        <v>0</v>
      </c>
      <c r="U47" s="241">
        <f t="shared" si="26"/>
        <v>8</v>
      </c>
      <c r="V47" s="242">
        <f t="shared" si="27"/>
        <v>0</v>
      </c>
      <c r="W47" s="222">
        <v>15</v>
      </c>
      <c r="X47" s="220"/>
      <c r="Y47" s="220">
        <v>0</v>
      </c>
      <c r="Z47" s="220"/>
      <c r="AA47" s="220">
        <v>8</v>
      </c>
      <c r="AB47" s="229"/>
      <c r="AC47" s="222"/>
      <c r="AD47" s="219"/>
      <c r="AE47" s="219"/>
      <c r="AF47" s="219"/>
      <c r="AG47" s="220"/>
      <c r="AH47" s="221"/>
      <c r="AI47" s="255" t="s">
        <v>144</v>
      </c>
    </row>
    <row r="48" spans="1:35" ht="15">
      <c r="A48" s="244">
        <v>35</v>
      </c>
      <c r="B48" s="238" t="s">
        <v>162</v>
      </c>
      <c r="C48" s="222">
        <v>3</v>
      </c>
      <c r="D48" s="220"/>
      <c r="E48" s="221"/>
      <c r="F48" s="222"/>
      <c r="G48" s="239"/>
      <c r="H48" s="229"/>
      <c r="I48" s="223">
        <f aca="true" t="shared" si="31" ref="I48:K49">C48+F48</f>
        <v>3</v>
      </c>
      <c r="J48" s="224">
        <f t="shared" si="31"/>
        <v>0</v>
      </c>
      <c r="K48" s="225">
        <f t="shared" si="31"/>
        <v>0</v>
      </c>
      <c r="L48" s="217">
        <f>SUM(I48:K48)</f>
        <v>3</v>
      </c>
      <c r="M48" s="227" t="s">
        <v>165</v>
      </c>
      <c r="N48" s="227"/>
      <c r="O48" s="214">
        <f>SUM(Q48:T48)</f>
        <v>60</v>
      </c>
      <c r="P48" s="189">
        <f>SUM(Q48:V48)</f>
        <v>90</v>
      </c>
      <c r="Q48" s="240">
        <f aca="true" t="shared" si="32" ref="Q48:V49">W48+AC48</f>
        <v>30</v>
      </c>
      <c r="R48" s="241">
        <f t="shared" si="32"/>
        <v>0</v>
      </c>
      <c r="S48" s="241">
        <f t="shared" si="32"/>
        <v>30</v>
      </c>
      <c r="T48" s="241">
        <f t="shared" si="32"/>
        <v>0</v>
      </c>
      <c r="U48" s="241">
        <f t="shared" si="32"/>
        <v>30</v>
      </c>
      <c r="V48" s="242">
        <f t="shared" si="32"/>
        <v>0</v>
      </c>
      <c r="W48" s="222">
        <v>30</v>
      </c>
      <c r="X48" s="220"/>
      <c r="Y48" s="220">
        <v>30</v>
      </c>
      <c r="Z48" s="220"/>
      <c r="AA48" s="220">
        <v>30</v>
      </c>
      <c r="AB48" s="229"/>
      <c r="AC48" s="222"/>
      <c r="AD48" s="219"/>
      <c r="AE48" s="219"/>
      <c r="AF48" s="219"/>
      <c r="AG48" s="220"/>
      <c r="AH48" s="221"/>
      <c r="AI48" s="243" t="s">
        <v>142</v>
      </c>
    </row>
    <row r="49" spans="1:35" s="179" customFormat="1" ht="15">
      <c r="A49" s="231">
        <v>36</v>
      </c>
      <c r="B49" s="292" t="s">
        <v>163</v>
      </c>
      <c r="C49" s="286"/>
      <c r="D49" s="284"/>
      <c r="E49" s="285"/>
      <c r="F49" s="286">
        <v>1.5</v>
      </c>
      <c r="G49" s="287"/>
      <c r="H49" s="288"/>
      <c r="I49" s="209">
        <f t="shared" si="31"/>
        <v>1.5</v>
      </c>
      <c r="J49" s="207">
        <f t="shared" si="31"/>
        <v>0</v>
      </c>
      <c r="K49" s="211">
        <f t="shared" si="31"/>
        <v>0</v>
      </c>
      <c r="L49" s="204">
        <f>SUM(I49:K49)</f>
        <v>1.5</v>
      </c>
      <c r="M49" s="289"/>
      <c r="N49" s="290" t="s">
        <v>165</v>
      </c>
      <c r="O49" s="214">
        <f>SUM(Q49:T49)</f>
        <v>25</v>
      </c>
      <c r="P49" s="214">
        <f>SUM(Q49:V49)</f>
        <v>38</v>
      </c>
      <c r="Q49" s="233">
        <f t="shared" si="32"/>
        <v>25</v>
      </c>
      <c r="R49" s="234">
        <f t="shared" si="32"/>
        <v>0</v>
      </c>
      <c r="S49" s="234">
        <f t="shared" si="32"/>
        <v>0</v>
      </c>
      <c r="T49" s="234">
        <f t="shared" si="32"/>
        <v>0</v>
      </c>
      <c r="U49" s="234">
        <f t="shared" si="32"/>
        <v>13</v>
      </c>
      <c r="V49" s="235">
        <f t="shared" si="32"/>
        <v>0</v>
      </c>
      <c r="W49" s="286"/>
      <c r="X49" s="284"/>
      <c r="Y49" s="284"/>
      <c r="Z49" s="284"/>
      <c r="AA49" s="284"/>
      <c r="AB49" s="288"/>
      <c r="AC49" s="286">
        <v>25</v>
      </c>
      <c r="AD49" s="283"/>
      <c r="AE49" s="283"/>
      <c r="AF49" s="283"/>
      <c r="AG49" s="284">
        <v>13</v>
      </c>
      <c r="AH49" s="285"/>
      <c r="AI49" s="291" t="s">
        <v>142</v>
      </c>
    </row>
    <row r="50" spans="1:35" s="179" customFormat="1" ht="31.5" customHeight="1">
      <c r="A50" s="231">
        <v>37</v>
      </c>
      <c r="B50" s="292" t="s">
        <v>226</v>
      </c>
      <c r="C50" s="286"/>
      <c r="D50" s="284"/>
      <c r="E50" s="285"/>
      <c r="F50" s="286">
        <v>1</v>
      </c>
      <c r="G50" s="287"/>
      <c r="H50" s="288"/>
      <c r="I50" s="209">
        <v>1</v>
      </c>
      <c r="J50" s="207">
        <f>D50+G50</f>
        <v>0</v>
      </c>
      <c r="K50" s="211">
        <v>0</v>
      </c>
      <c r="L50" s="204">
        <f>SUM(I50:K50)</f>
        <v>1</v>
      </c>
      <c r="M50" s="289"/>
      <c r="N50" s="290" t="s">
        <v>165</v>
      </c>
      <c r="O50" s="214">
        <f>SUM(Q50:T50)</f>
        <v>10</v>
      </c>
      <c r="P50" s="214">
        <f>SUM(Q50:V50)</f>
        <v>22</v>
      </c>
      <c r="Q50" s="233">
        <f aca="true" t="shared" si="33" ref="Q50:V50">W50+AC50</f>
        <v>0</v>
      </c>
      <c r="R50" s="234">
        <f t="shared" si="33"/>
        <v>5</v>
      </c>
      <c r="S50" s="234">
        <f t="shared" si="33"/>
        <v>5</v>
      </c>
      <c r="T50" s="234">
        <f t="shared" si="33"/>
        <v>0</v>
      </c>
      <c r="U50" s="234">
        <f t="shared" si="33"/>
        <v>12</v>
      </c>
      <c r="V50" s="235">
        <f t="shared" si="33"/>
        <v>0</v>
      </c>
      <c r="W50" s="286"/>
      <c r="X50" s="284"/>
      <c r="Y50" s="284"/>
      <c r="Z50" s="284"/>
      <c r="AA50" s="284"/>
      <c r="AB50" s="288"/>
      <c r="AC50" s="286"/>
      <c r="AD50" s="283">
        <v>5</v>
      </c>
      <c r="AE50" s="283">
        <v>5</v>
      </c>
      <c r="AF50" s="283"/>
      <c r="AG50" s="284">
        <v>12</v>
      </c>
      <c r="AH50" s="285"/>
      <c r="AI50" s="291" t="s">
        <v>227</v>
      </c>
    </row>
    <row r="51" spans="1:35" s="179" customFormat="1" ht="30">
      <c r="A51" s="231">
        <v>38</v>
      </c>
      <c r="B51" s="292" t="s">
        <v>225</v>
      </c>
      <c r="C51" s="286"/>
      <c r="D51" s="284"/>
      <c r="E51" s="285"/>
      <c r="F51" s="286">
        <v>1.5</v>
      </c>
      <c r="G51" s="287"/>
      <c r="H51" s="288"/>
      <c r="I51" s="209">
        <f t="shared" si="16"/>
        <v>1.5</v>
      </c>
      <c r="J51" s="207">
        <f t="shared" si="17"/>
        <v>0</v>
      </c>
      <c r="K51" s="211">
        <f t="shared" si="18"/>
        <v>0</v>
      </c>
      <c r="L51" s="204">
        <f t="shared" si="19"/>
        <v>1.5</v>
      </c>
      <c r="M51" s="289"/>
      <c r="N51" s="290" t="s">
        <v>165</v>
      </c>
      <c r="O51" s="214">
        <f t="shared" si="20"/>
        <v>30</v>
      </c>
      <c r="P51" s="214">
        <f t="shared" si="21"/>
        <v>43</v>
      </c>
      <c r="Q51" s="233">
        <f t="shared" si="22"/>
        <v>5</v>
      </c>
      <c r="R51" s="234">
        <f t="shared" si="23"/>
        <v>5</v>
      </c>
      <c r="S51" s="234">
        <f t="shared" si="24"/>
        <v>20</v>
      </c>
      <c r="T51" s="234">
        <f t="shared" si="25"/>
        <v>0</v>
      </c>
      <c r="U51" s="234">
        <f t="shared" si="26"/>
        <v>13</v>
      </c>
      <c r="V51" s="235">
        <f t="shared" si="27"/>
        <v>0</v>
      </c>
      <c r="W51" s="286"/>
      <c r="X51" s="284"/>
      <c r="Y51" s="284"/>
      <c r="Z51" s="284"/>
      <c r="AA51" s="284"/>
      <c r="AB51" s="288"/>
      <c r="AC51" s="286">
        <v>5</v>
      </c>
      <c r="AD51" s="283">
        <v>5</v>
      </c>
      <c r="AE51" s="283">
        <v>20</v>
      </c>
      <c r="AF51" s="283"/>
      <c r="AG51" s="284">
        <v>13</v>
      </c>
      <c r="AH51" s="285"/>
      <c r="AI51" s="629" t="s">
        <v>224</v>
      </c>
    </row>
    <row r="52" spans="1:35" ht="15">
      <c r="A52" s="244">
        <v>40</v>
      </c>
      <c r="B52" s="238" t="s">
        <v>208</v>
      </c>
      <c r="C52" s="222"/>
      <c r="D52" s="220"/>
      <c r="E52" s="221"/>
      <c r="F52" s="222">
        <v>1.5</v>
      </c>
      <c r="G52" s="239"/>
      <c r="H52" s="229"/>
      <c r="I52" s="223">
        <f>C52+F52</f>
        <v>1.5</v>
      </c>
      <c r="J52" s="224">
        <f>D52+G52</f>
        <v>0</v>
      </c>
      <c r="K52" s="225">
        <f>E52+H52</f>
        <v>0</v>
      </c>
      <c r="L52" s="217">
        <f>SUM(I52:K52)</f>
        <v>1.5</v>
      </c>
      <c r="M52" s="226"/>
      <c r="N52" s="227" t="s">
        <v>165</v>
      </c>
      <c r="O52" s="214">
        <f>SUM(Q52:T52)</f>
        <v>30</v>
      </c>
      <c r="P52" s="189">
        <f>SUM(Q52:V52)</f>
        <v>35</v>
      </c>
      <c r="Q52" s="240">
        <f aca="true" t="shared" si="34" ref="Q52:V52">W52+AC52</f>
        <v>20</v>
      </c>
      <c r="R52" s="241">
        <f t="shared" si="34"/>
        <v>0</v>
      </c>
      <c r="S52" s="241">
        <f t="shared" si="34"/>
        <v>10</v>
      </c>
      <c r="T52" s="241">
        <f t="shared" si="34"/>
        <v>0</v>
      </c>
      <c r="U52" s="241">
        <f t="shared" si="34"/>
        <v>5</v>
      </c>
      <c r="V52" s="242">
        <f t="shared" si="34"/>
        <v>0</v>
      </c>
      <c r="W52" s="222"/>
      <c r="X52" s="220"/>
      <c r="Y52" s="220"/>
      <c r="Z52" s="220"/>
      <c r="AA52" s="220"/>
      <c r="AB52" s="229"/>
      <c r="AC52" s="222">
        <v>20</v>
      </c>
      <c r="AD52" s="219"/>
      <c r="AE52" s="219">
        <v>10</v>
      </c>
      <c r="AF52" s="219"/>
      <c r="AG52" s="220">
        <v>5</v>
      </c>
      <c r="AH52" s="221"/>
      <c r="AI52" s="243" t="s">
        <v>150</v>
      </c>
    </row>
    <row r="53" spans="1:35" ht="30">
      <c r="A53" s="244">
        <v>41</v>
      </c>
      <c r="B53" s="238" t="s">
        <v>62</v>
      </c>
      <c r="C53" s="222"/>
      <c r="D53" s="220"/>
      <c r="E53" s="221"/>
      <c r="F53" s="222"/>
      <c r="G53" s="239"/>
      <c r="H53" s="229"/>
      <c r="I53" s="223">
        <f t="shared" si="16"/>
        <v>0</v>
      </c>
      <c r="J53" s="224">
        <f t="shared" si="17"/>
        <v>0</v>
      </c>
      <c r="K53" s="225">
        <f t="shared" si="18"/>
        <v>0</v>
      </c>
      <c r="L53" s="217">
        <f t="shared" si="19"/>
        <v>0</v>
      </c>
      <c r="M53" s="227" t="s">
        <v>165</v>
      </c>
      <c r="N53" s="227"/>
      <c r="O53" s="214">
        <f t="shared" si="20"/>
        <v>4</v>
      </c>
      <c r="P53" s="189">
        <f t="shared" si="21"/>
        <v>4</v>
      </c>
      <c r="Q53" s="240">
        <f t="shared" si="22"/>
        <v>4</v>
      </c>
      <c r="R53" s="241">
        <f t="shared" si="23"/>
        <v>0</v>
      </c>
      <c r="S53" s="241">
        <f t="shared" si="24"/>
        <v>0</v>
      </c>
      <c r="T53" s="241">
        <f t="shared" si="25"/>
        <v>0</v>
      </c>
      <c r="U53" s="241">
        <f t="shared" si="26"/>
        <v>0</v>
      </c>
      <c r="V53" s="242">
        <f t="shared" si="27"/>
        <v>0</v>
      </c>
      <c r="W53" s="222">
        <v>4</v>
      </c>
      <c r="X53" s="220"/>
      <c r="Y53" s="220"/>
      <c r="Z53" s="220"/>
      <c r="AA53" s="220"/>
      <c r="AB53" s="229"/>
      <c r="AC53" s="222"/>
      <c r="AD53" s="219"/>
      <c r="AE53" s="219"/>
      <c r="AF53" s="219"/>
      <c r="AG53" s="220"/>
      <c r="AH53" s="221"/>
      <c r="AI53" s="230" t="s">
        <v>140</v>
      </c>
    </row>
    <row r="54" spans="1:35" ht="15.75" thickBot="1">
      <c r="A54" s="359">
        <v>42</v>
      </c>
      <c r="B54" s="360" t="s">
        <v>63</v>
      </c>
      <c r="C54" s="222"/>
      <c r="D54" s="220"/>
      <c r="E54" s="221"/>
      <c r="F54" s="222"/>
      <c r="G54" s="239"/>
      <c r="H54" s="229"/>
      <c r="I54" s="223">
        <f t="shared" si="16"/>
        <v>0</v>
      </c>
      <c r="J54" s="224">
        <f t="shared" si="17"/>
        <v>0</v>
      </c>
      <c r="K54" s="225">
        <f t="shared" si="18"/>
        <v>0</v>
      </c>
      <c r="L54" s="217">
        <f t="shared" si="19"/>
        <v>0</v>
      </c>
      <c r="M54" s="227" t="s">
        <v>165</v>
      </c>
      <c r="N54" s="227"/>
      <c r="O54" s="214">
        <f t="shared" si="20"/>
        <v>0</v>
      </c>
      <c r="P54" s="189">
        <f t="shared" si="21"/>
        <v>0</v>
      </c>
      <c r="Q54" s="240">
        <f t="shared" si="22"/>
        <v>0</v>
      </c>
      <c r="R54" s="241">
        <f t="shared" si="23"/>
        <v>0</v>
      </c>
      <c r="S54" s="241">
        <f t="shared" si="24"/>
        <v>0</v>
      </c>
      <c r="T54" s="241">
        <f t="shared" si="25"/>
        <v>0</v>
      </c>
      <c r="U54" s="241">
        <f t="shared" si="26"/>
        <v>0</v>
      </c>
      <c r="V54" s="242">
        <f t="shared" si="27"/>
        <v>0</v>
      </c>
      <c r="W54" s="222"/>
      <c r="X54" s="220"/>
      <c r="Y54" s="220"/>
      <c r="Z54" s="220"/>
      <c r="AA54" s="220"/>
      <c r="AB54" s="229"/>
      <c r="AC54" s="222"/>
      <c r="AD54" s="219"/>
      <c r="AE54" s="219"/>
      <c r="AF54" s="219"/>
      <c r="AG54" s="220"/>
      <c r="AH54" s="221"/>
      <c r="AI54" s="361" t="s">
        <v>145</v>
      </c>
    </row>
    <row r="55" spans="1:35" s="7" customFormat="1" ht="12.75" customHeight="1" thickBot="1">
      <c r="A55" s="419" t="s">
        <v>6</v>
      </c>
      <c r="B55" s="420"/>
      <c r="C55" s="197">
        <f aca="true" t="shared" si="35" ref="C55:L55">SUM(C8:C54)</f>
        <v>31.5</v>
      </c>
      <c r="D55" s="200">
        <f t="shared" si="35"/>
        <v>0</v>
      </c>
      <c r="E55" s="198">
        <f t="shared" si="35"/>
        <v>0</v>
      </c>
      <c r="F55" s="197">
        <f t="shared" si="35"/>
        <v>23.5</v>
      </c>
      <c r="G55" s="200">
        <f t="shared" si="35"/>
        <v>0</v>
      </c>
      <c r="H55" s="198">
        <f t="shared" si="35"/>
        <v>5</v>
      </c>
      <c r="I55" s="296">
        <f t="shared" si="35"/>
        <v>55</v>
      </c>
      <c r="J55" s="297">
        <f t="shared" si="35"/>
        <v>0</v>
      </c>
      <c r="K55" s="298">
        <f t="shared" si="35"/>
        <v>5</v>
      </c>
      <c r="L55" s="299">
        <f t="shared" si="35"/>
        <v>60</v>
      </c>
      <c r="M55" s="300">
        <f>COUNTIF(M8:M54,"EGZ")</f>
        <v>2</v>
      </c>
      <c r="N55" s="197">
        <f>COUNTIF(N8:N54,"EGZ")</f>
        <v>1</v>
      </c>
      <c r="O55" s="301">
        <f aca="true" t="shared" si="36" ref="O55:AH55">SUM(O8:O54)</f>
        <v>969</v>
      </c>
      <c r="P55" s="299">
        <f t="shared" si="36"/>
        <v>1571</v>
      </c>
      <c r="Q55" s="197">
        <f t="shared" si="36"/>
        <v>380</v>
      </c>
      <c r="R55" s="300">
        <f t="shared" si="36"/>
        <v>20</v>
      </c>
      <c r="S55" s="300">
        <f t="shared" si="36"/>
        <v>569</v>
      </c>
      <c r="T55" s="300">
        <f t="shared" si="36"/>
        <v>0</v>
      </c>
      <c r="U55" s="300">
        <f t="shared" si="36"/>
        <v>452</v>
      </c>
      <c r="V55" s="190">
        <f t="shared" si="36"/>
        <v>150</v>
      </c>
      <c r="W55" s="190">
        <f t="shared" si="36"/>
        <v>243</v>
      </c>
      <c r="X55" s="190">
        <f t="shared" si="36"/>
        <v>10</v>
      </c>
      <c r="Y55" s="190">
        <f t="shared" si="36"/>
        <v>311</v>
      </c>
      <c r="Z55" s="190">
        <f t="shared" si="36"/>
        <v>0</v>
      </c>
      <c r="AA55" s="190">
        <f t="shared" si="36"/>
        <v>264</v>
      </c>
      <c r="AB55" s="190">
        <f t="shared" si="36"/>
        <v>0</v>
      </c>
      <c r="AC55" s="190">
        <f t="shared" si="36"/>
        <v>137</v>
      </c>
      <c r="AD55" s="190">
        <f t="shared" si="36"/>
        <v>10</v>
      </c>
      <c r="AE55" s="190">
        <f t="shared" si="36"/>
        <v>258</v>
      </c>
      <c r="AF55" s="190">
        <f t="shared" si="36"/>
        <v>0</v>
      </c>
      <c r="AG55" s="190">
        <f t="shared" si="36"/>
        <v>188</v>
      </c>
      <c r="AH55" s="190">
        <f t="shared" si="36"/>
        <v>150</v>
      </c>
      <c r="AI55" s="302"/>
    </row>
    <row r="56" spans="1:35" s="7" customFormat="1" ht="12.75" customHeight="1" thickBot="1">
      <c r="A56" s="303"/>
      <c r="B56" s="299" t="s">
        <v>33</v>
      </c>
      <c r="C56" s="421">
        <f>SUM(C55:E55)</f>
        <v>31.5</v>
      </c>
      <c r="D56" s="410"/>
      <c r="E56" s="423"/>
      <c r="F56" s="421">
        <f>SUM(F55:H55)</f>
        <v>28.5</v>
      </c>
      <c r="G56" s="410"/>
      <c r="H56" s="410"/>
      <c r="I56" s="304"/>
      <c r="J56" s="407" t="s">
        <v>44</v>
      </c>
      <c r="K56" s="408"/>
      <c r="L56" s="409"/>
      <c r="M56" s="410" t="s">
        <v>45</v>
      </c>
      <c r="N56" s="411"/>
      <c r="O56" s="303"/>
      <c r="P56" s="303"/>
      <c r="Q56" s="407">
        <f>W56+AC56</f>
        <v>969</v>
      </c>
      <c r="R56" s="424"/>
      <c r="S56" s="424"/>
      <c r="T56" s="425"/>
      <c r="U56" s="421">
        <f>AA56+AG56</f>
        <v>602</v>
      </c>
      <c r="V56" s="411"/>
      <c r="W56" s="407">
        <f>SUM(W55:Z55)</f>
        <v>564</v>
      </c>
      <c r="X56" s="424"/>
      <c r="Y56" s="424"/>
      <c r="Z56" s="425"/>
      <c r="AA56" s="421">
        <f>SUM(AA55:AB55)</f>
        <v>264</v>
      </c>
      <c r="AB56" s="411"/>
      <c r="AC56" s="407">
        <f>SUM(AC55:AF55)</f>
        <v>405</v>
      </c>
      <c r="AD56" s="424"/>
      <c r="AE56" s="424"/>
      <c r="AF56" s="425"/>
      <c r="AG56" s="421">
        <f>SUM(AG55:AH55)</f>
        <v>338</v>
      </c>
      <c r="AH56" s="411"/>
      <c r="AI56" s="305"/>
    </row>
    <row r="57" spans="1:35" s="7" customFormat="1" ht="12.75" customHeight="1" thickBot="1">
      <c r="A57" s="303"/>
      <c r="B57" s="306"/>
      <c r="C57" s="306"/>
      <c r="D57" s="306"/>
      <c r="E57" s="307"/>
      <c r="F57" s="306"/>
      <c r="G57" s="306"/>
      <c r="H57" s="306"/>
      <c r="I57" s="303"/>
      <c r="J57" s="421" t="s">
        <v>42</v>
      </c>
      <c r="K57" s="422"/>
      <c r="L57" s="422"/>
      <c r="M57" s="422"/>
      <c r="N57" s="423"/>
      <c r="O57" s="308"/>
      <c r="P57" s="303"/>
      <c r="Q57" s="421">
        <f>W57+AC57</f>
        <v>1571</v>
      </c>
      <c r="R57" s="422"/>
      <c r="S57" s="422"/>
      <c r="T57" s="422"/>
      <c r="U57" s="422"/>
      <c r="V57" s="423"/>
      <c r="W57" s="421">
        <f>W56+AA56</f>
        <v>828</v>
      </c>
      <c r="X57" s="422"/>
      <c r="Y57" s="422"/>
      <c r="Z57" s="422"/>
      <c r="AA57" s="422"/>
      <c r="AB57" s="423"/>
      <c r="AC57" s="421">
        <f>AC56+AG56</f>
        <v>743</v>
      </c>
      <c r="AD57" s="410"/>
      <c r="AE57" s="410"/>
      <c r="AF57" s="410"/>
      <c r="AG57" s="410"/>
      <c r="AH57" s="411"/>
      <c r="AI57" s="305"/>
    </row>
    <row r="58" spans="1:35" s="7" customFormat="1" ht="12.7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28"/>
      <c r="O58" s="28"/>
      <c r="P58" s="28"/>
      <c r="Q58" s="31"/>
      <c r="R58" s="31"/>
      <c r="S58" s="31"/>
      <c r="T58" s="31"/>
      <c r="U58" s="31"/>
      <c r="V58" s="32"/>
      <c r="W58" s="30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9"/>
    </row>
    <row r="59" spans="1:35" ht="12.75" customHeight="1">
      <c r="A59" s="414" t="s">
        <v>25</v>
      </c>
      <c r="B59" s="415"/>
      <c r="C59" s="416" t="s">
        <v>26</v>
      </c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8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2.75">
      <c r="A60" s="412" t="s">
        <v>47</v>
      </c>
      <c r="B60" s="413"/>
      <c r="C60" s="413" t="s">
        <v>8</v>
      </c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87" t="s">
        <v>28</v>
      </c>
      <c r="S60" s="36"/>
      <c r="T60" s="36"/>
      <c r="U60" s="36"/>
      <c r="V60" s="37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12.75">
      <c r="A61" s="444" t="s">
        <v>39</v>
      </c>
      <c r="B61" s="443"/>
      <c r="C61" s="413" t="s">
        <v>9</v>
      </c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38" t="s">
        <v>16</v>
      </c>
      <c r="S61" s="36"/>
      <c r="T61" s="36"/>
      <c r="U61" s="37"/>
      <c r="V61" s="90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3.5" thickBot="1">
      <c r="A62" s="444"/>
      <c r="B62" s="443"/>
      <c r="C62" s="443" t="s">
        <v>12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88" t="s">
        <v>46</v>
      </c>
      <c r="S62" s="39"/>
      <c r="T62" s="39"/>
      <c r="U62" s="40"/>
      <c r="V62" s="89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ht="13.5" thickBot="1">
      <c r="A63" s="402"/>
      <c r="B63" s="403"/>
      <c r="C63" s="404" t="s">
        <v>43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6"/>
      <c r="R63" s="105"/>
      <c r="S63" s="103"/>
      <c r="T63" s="103"/>
      <c r="U63" s="103"/>
      <c r="V63" s="102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ht="12.75">
      <c r="V64" s="6"/>
    </row>
    <row r="66" spans="3:36" ht="31.5" customHeight="1">
      <c r="C66" s="1" t="s">
        <v>187</v>
      </c>
      <c r="AA66" s="456" t="s">
        <v>188</v>
      </c>
      <c r="AB66" s="456"/>
      <c r="AC66" s="456"/>
      <c r="AD66" s="456"/>
      <c r="AE66" s="456"/>
      <c r="AF66" s="456"/>
      <c r="AG66" s="456"/>
      <c r="AH66" s="456"/>
      <c r="AI66" s="456"/>
      <c r="AJ66" s="456"/>
    </row>
    <row r="67" spans="4:29" ht="12.75">
      <c r="D67" s="1" t="s">
        <v>174</v>
      </c>
      <c r="AA67" s="151"/>
      <c r="AC67" s="1" t="s">
        <v>177</v>
      </c>
    </row>
    <row r="68" spans="4:29" ht="12.75">
      <c r="D68" s="1" t="s">
        <v>175</v>
      </c>
      <c r="AA68" s="151"/>
      <c r="AC68" s="1" t="s">
        <v>178</v>
      </c>
    </row>
    <row r="69" spans="4:28" ht="12.75">
      <c r="D69" s="1" t="s">
        <v>171</v>
      </c>
      <c r="AA69" s="151"/>
      <c r="AB69" s="150" t="s">
        <v>176</v>
      </c>
    </row>
    <row r="70" ht="12.75">
      <c r="D70" s="1" t="s">
        <v>172</v>
      </c>
    </row>
    <row r="71" ht="12.75">
      <c r="C71" s="150" t="s">
        <v>173</v>
      </c>
    </row>
    <row r="73" spans="3:36" ht="30.75" customHeight="1">
      <c r="C73" s="1" t="s">
        <v>189</v>
      </c>
      <c r="AA73" s="151" t="s">
        <v>181</v>
      </c>
      <c r="AB73" s="456" t="s">
        <v>182</v>
      </c>
      <c r="AC73" s="456"/>
      <c r="AD73" s="456"/>
      <c r="AE73" s="456"/>
      <c r="AF73" s="456"/>
      <c r="AG73" s="456"/>
      <c r="AH73" s="456"/>
      <c r="AI73" s="456"/>
      <c r="AJ73" s="456"/>
    </row>
    <row r="74" spans="3:29" ht="12.75">
      <c r="C74" s="151"/>
      <c r="E74" s="1" t="s">
        <v>179</v>
      </c>
      <c r="AC74" s="1" t="s">
        <v>184</v>
      </c>
    </row>
    <row r="75" spans="3:29" ht="12.75">
      <c r="C75" s="151"/>
      <c r="E75" s="1" t="s">
        <v>180</v>
      </c>
      <c r="AC75" s="1" t="s">
        <v>183</v>
      </c>
    </row>
    <row r="76" spans="3:29" ht="12.75">
      <c r="C76" s="151"/>
      <c r="D76" s="150" t="s">
        <v>176</v>
      </c>
      <c r="AC76" s="1" t="s">
        <v>185</v>
      </c>
    </row>
    <row r="77" ht="12.75">
      <c r="AC77" s="1" t="s">
        <v>186</v>
      </c>
    </row>
    <row r="78" spans="3:28" ht="12.75">
      <c r="C78" s="1" t="s">
        <v>192</v>
      </c>
      <c r="AB78" s="150" t="s">
        <v>173</v>
      </c>
    </row>
    <row r="79" ht="12.75">
      <c r="E79" s="1" t="s">
        <v>193</v>
      </c>
    </row>
    <row r="80" ht="12.75">
      <c r="E80" s="1" t="s">
        <v>194</v>
      </c>
    </row>
    <row r="81" ht="12.75">
      <c r="E81" s="150" t="s">
        <v>195</v>
      </c>
    </row>
  </sheetData>
  <sheetProtection/>
  <mergeCells count="116">
    <mergeCell ref="AB73:AJ73"/>
    <mergeCell ref="AA66:AJ66"/>
    <mergeCell ref="A1:AH1"/>
    <mergeCell ref="C56:E56"/>
    <mergeCell ref="C5:E5"/>
    <mergeCell ref="C3:L3"/>
    <mergeCell ref="I4:L4"/>
    <mergeCell ref="L5:L6"/>
    <mergeCell ref="A2:AH2"/>
    <mergeCell ref="Q3:V5"/>
    <mergeCell ref="M3:N4"/>
    <mergeCell ref="P3:P6"/>
    <mergeCell ref="I5:I6"/>
    <mergeCell ref="J5:J6"/>
    <mergeCell ref="A3:A6"/>
    <mergeCell ref="C4:H4"/>
    <mergeCell ref="B3:B6"/>
    <mergeCell ref="W5:AB5"/>
    <mergeCell ref="M5:N5"/>
    <mergeCell ref="F5:H5"/>
    <mergeCell ref="J57:N57"/>
    <mergeCell ref="C62:Q62"/>
    <mergeCell ref="A62:B62"/>
    <mergeCell ref="A61:B61"/>
    <mergeCell ref="C61:Q61"/>
    <mergeCell ref="A36:A37"/>
    <mergeCell ref="B36:B37"/>
    <mergeCell ref="C36:C37"/>
    <mergeCell ref="F56:H56"/>
    <mergeCell ref="AA56:AB56"/>
    <mergeCell ref="AI3:AI6"/>
    <mergeCell ref="AC5:AH5"/>
    <mergeCell ref="W3:AB4"/>
    <mergeCell ref="AC3:AH4"/>
    <mergeCell ref="K5:K6"/>
    <mergeCell ref="O3:O6"/>
    <mergeCell ref="D36:D37"/>
    <mergeCell ref="A55:B55"/>
    <mergeCell ref="AG56:AH56"/>
    <mergeCell ref="Q57:V57"/>
    <mergeCell ref="W57:AB57"/>
    <mergeCell ref="AC57:AH57"/>
    <mergeCell ref="Q56:T56"/>
    <mergeCell ref="W56:Z56"/>
    <mergeCell ref="AC56:AF56"/>
    <mergeCell ref="U56:V56"/>
    <mergeCell ref="A63:B63"/>
    <mergeCell ref="C63:Q63"/>
    <mergeCell ref="J56:L56"/>
    <mergeCell ref="M56:N56"/>
    <mergeCell ref="A60:B60"/>
    <mergeCell ref="A59:B59"/>
    <mergeCell ref="C59:V59"/>
    <mergeCell ref="C60:Q60"/>
    <mergeCell ref="E36:E37"/>
    <mergeCell ref="F36:F37"/>
    <mergeCell ref="G36:G37"/>
    <mergeCell ref="H36:H37"/>
    <mergeCell ref="U36:U37"/>
    <mergeCell ref="S36:S37"/>
    <mergeCell ref="O36:O37"/>
    <mergeCell ref="P36:P37"/>
    <mergeCell ref="I36:I37"/>
    <mergeCell ref="L36:L37"/>
    <mergeCell ref="K36:K37"/>
    <mergeCell ref="J36:J37"/>
    <mergeCell ref="M36:M37"/>
    <mergeCell ref="N36:N37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40:M41"/>
    <mergeCell ref="N40:N41"/>
    <mergeCell ref="V40:V41"/>
    <mergeCell ref="U40:U41"/>
    <mergeCell ref="T40:T41"/>
    <mergeCell ref="S40:S41"/>
    <mergeCell ref="R40:R41"/>
    <mergeCell ref="Q40:Q41"/>
    <mergeCell ref="P40:P41"/>
    <mergeCell ref="O40:O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V38:V39"/>
    <mergeCell ref="U38:U39"/>
    <mergeCell ref="T38:T39"/>
    <mergeCell ref="S38:S39"/>
    <mergeCell ref="R38:R39"/>
    <mergeCell ref="V36:V37"/>
    <mergeCell ref="Q38:Q39"/>
    <mergeCell ref="O38:O39"/>
    <mergeCell ref="P38:P39"/>
    <mergeCell ref="R36:R37"/>
    <mergeCell ref="Q36:Q37"/>
    <mergeCell ref="T36:T37"/>
  </mergeCells>
  <printOptions horizontalCentered="1"/>
  <pageMargins left="0" right="0" top="0" bottom="0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="70" zoomScaleNormal="70" zoomScalePageLayoutView="0" workbookViewId="0" topLeftCell="A1">
      <selection activeCell="A44" sqref="A44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5.25390625" style="1" customWidth="1"/>
    <col min="4" max="5" width="4.00390625" style="1" customWidth="1"/>
    <col min="6" max="6" width="5.6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4.87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0" width="3.875" style="1" customWidth="1"/>
    <col min="31" max="31" width="4.375" style="1" customWidth="1"/>
    <col min="32" max="32" width="3.875" style="1" customWidth="1"/>
    <col min="33" max="33" width="4.37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57" t="s">
        <v>167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85"/>
    </row>
    <row r="2" spans="1:35" ht="43.5" customHeight="1" thickBot="1">
      <c r="A2" s="460" t="s">
        <v>236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186"/>
    </row>
    <row r="3" spans="1:35" ht="14.25" customHeight="1" thickBot="1">
      <c r="A3" s="450" t="s">
        <v>23</v>
      </c>
      <c r="B3" s="453" t="s">
        <v>24</v>
      </c>
      <c r="C3" s="433" t="s">
        <v>7</v>
      </c>
      <c r="D3" s="434"/>
      <c r="E3" s="434"/>
      <c r="F3" s="434"/>
      <c r="G3" s="434"/>
      <c r="H3" s="434"/>
      <c r="I3" s="434"/>
      <c r="J3" s="434"/>
      <c r="K3" s="434"/>
      <c r="L3" s="458"/>
      <c r="M3" s="426" t="s">
        <v>10</v>
      </c>
      <c r="N3" s="445"/>
      <c r="O3" s="440" t="s">
        <v>49</v>
      </c>
      <c r="P3" s="447" t="s">
        <v>48</v>
      </c>
      <c r="Q3" s="433" t="s">
        <v>1</v>
      </c>
      <c r="R3" s="434"/>
      <c r="S3" s="434"/>
      <c r="T3" s="434"/>
      <c r="U3" s="434"/>
      <c r="V3" s="435"/>
      <c r="W3" s="433" t="s">
        <v>0</v>
      </c>
      <c r="X3" s="434"/>
      <c r="Y3" s="434"/>
      <c r="Z3" s="434"/>
      <c r="AA3" s="434"/>
      <c r="AB3" s="435"/>
      <c r="AC3" s="433" t="s">
        <v>31</v>
      </c>
      <c r="AD3" s="434"/>
      <c r="AE3" s="434"/>
      <c r="AF3" s="434"/>
      <c r="AG3" s="434"/>
      <c r="AH3" s="435"/>
      <c r="AI3" s="426" t="s">
        <v>30</v>
      </c>
    </row>
    <row r="4" spans="1:35" ht="12.75" customHeight="1" thickBot="1">
      <c r="A4" s="451"/>
      <c r="B4" s="454"/>
      <c r="C4" s="421" t="s">
        <v>35</v>
      </c>
      <c r="D4" s="410"/>
      <c r="E4" s="410"/>
      <c r="F4" s="410"/>
      <c r="G4" s="410"/>
      <c r="H4" s="411"/>
      <c r="I4" s="421" t="s">
        <v>34</v>
      </c>
      <c r="J4" s="410"/>
      <c r="K4" s="410"/>
      <c r="L4" s="423"/>
      <c r="M4" s="427"/>
      <c r="N4" s="446"/>
      <c r="O4" s="441"/>
      <c r="P4" s="448"/>
      <c r="Q4" s="462"/>
      <c r="R4" s="463"/>
      <c r="S4" s="463"/>
      <c r="T4" s="463"/>
      <c r="U4" s="463"/>
      <c r="V4" s="464"/>
      <c r="W4" s="436"/>
      <c r="X4" s="437"/>
      <c r="Y4" s="437"/>
      <c r="Z4" s="437"/>
      <c r="AA4" s="437"/>
      <c r="AB4" s="438"/>
      <c r="AC4" s="436"/>
      <c r="AD4" s="437"/>
      <c r="AE4" s="437"/>
      <c r="AF4" s="437"/>
      <c r="AG4" s="437"/>
      <c r="AH4" s="438"/>
      <c r="AI4" s="427"/>
    </row>
    <row r="5" spans="1:35" ht="12.75" customHeight="1" thickBot="1">
      <c r="A5" s="451"/>
      <c r="B5" s="454"/>
      <c r="C5" s="421" t="s">
        <v>4</v>
      </c>
      <c r="D5" s="410"/>
      <c r="E5" s="423"/>
      <c r="F5" s="421" t="s">
        <v>5</v>
      </c>
      <c r="G5" s="410"/>
      <c r="H5" s="411"/>
      <c r="I5" s="373" t="s">
        <v>36</v>
      </c>
      <c r="J5" s="373" t="s">
        <v>14</v>
      </c>
      <c r="K5" s="373" t="s">
        <v>15</v>
      </c>
      <c r="L5" s="373" t="s">
        <v>41</v>
      </c>
      <c r="M5" s="430" t="s">
        <v>13</v>
      </c>
      <c r="N5" s="431"/>
      <c r="O5" s="441"/>
      <c r="P5" s="448"/>
      <c r="Q5" s="436"/>
      <c r="R5" s="437"/>
      <c r="S5" s="437"/>
      <c r="T5" s="437"/>
      <c r="U5" s="437"/>
      <c r="V5" s="438"/>
      <c r="W5" s="430" t="s">
        <v>29</v>
      </c>
      <c r="X5" s="431"/>
      <c r="Y5" s="431"/>
      <c r="Z5" s="431"/>
      <c r="AA5" s="431"/>
      <c r="AB5" s="432"/>
      <c r="AC5" s="430" t="s">
        <v>29</v>
      </c>
      <c r="AD5" s="431"/>
      <c r="AE5" s="431"/>
      <c r="AF5" s="431"/>
      <c r="AG5" s="431"/>
      <c r="AH5" s="432"/>
      <c r="AI5" s="428"/>
    </row>
    <row r="6" spans="1:35" ht="29.25" thickBot="1">
      <c r="A6" s="452"/>
      <c r="B6" s="455"/>
      <c r="C6" s="197" t="s">
        <v>36</v>
      </c>
      <c r="D6" s="198" t="s">
        <v>14</v>
      </c>
      <c r="E6" s="198" t="s">
        <v>15</v>
      </c>
      <c r="F6" s="199" t="s">
        <v>36</v>
      </c>
      <c r="G6" s="200" t="s">
        <v>14</v>
      </c>
      <c r="H6" s="198" t="s">
        <v>15</v>
      </c>
      <c r="I6" s="439"/>
      <c r="J6" s="439"/>
      <c r="K6" s="439"/>
      <c r="L6" s="459"/>
      <c r="M6" s="197" t="s">
        <v>4</v>
      </c>
      <c r="N6" s="201" t="s">
        <v>5</v>
      </c>
      <c r="O6" s="442"/>
      <c r="P6" s="449"/>
      <c r="Q6" s="199" t="s">
        <v>2</v>
      </c>
      <c r="R6" s="202" t="s">
        <v>3</v>
      </c>
      <c r="S6" s="202" t="s">
        <v>11</v>
      </c>
      <c r="T6" s="202" t="s">
        <v>14</v>
      </c>
      <c r="U6" s="202" t="s">
        <v>27</v>
      </c>
      <c r="V6" s="203" t="s">
        <v>15</v>
      </c>
      <c r="W6" s="197" t="s">
        <v>2</v>
      </c>
      <c r="X6" s="200" t="s">
        <v>3</v>
      </c>
      <c r="Y6" s="200" t="s">
        <v>11</v>
      </c>
      <c r="Z6" s="200" t="s">
        <v>14</v>
      </c>
      <c r="AA6" s="200" t="s">
        <v>27</v>
      </c>
      <c r="AB6" s="198" t="s">
        <v>15</v>
      </c>
      <c r="AC6" s="197" t="s">
        <v>2</v>
      </c>
      <c r="AD6" s="200" t="s">
        <v>3</v>
      </c>
      <c r="AE6" s="200" t="s">
        <v>11</v>
      </c>
      <c r="AF6" s="200" t="s">
        <v>14</v>
      </c>
      <c r="AG6" s="200" t="s">
        <v>27</v>
      </c>
      <c r="AH6" s="198" t="s">
        <v>15</v>
      </c>
      <c r="AI6" s="429"/>
    </row>
    <row r="7" spans="1:35" ht="30.75" thickBot="1">
      <c r="A7" s="196"/>
      <c r="B7" s="309" t="s">
        <v>52</v>
      </c>
      <c r="C7" s="296"/>
      <c r="D7" s="298"/>
      <c r="E7" s="298"/>
      <c r="F7" s="310"/>
      <c r="G7" s="188"/>
      <c r="H7" s="311"/>
      <c r="I7" s="193"/>
      <c r="J7" s="194"/>
      <c r="K7" s="195"/>
      <c r="L7" s="312"/>
      <c r="M7" s="313"/>
      <c r="N7" s="298"/>
      <c r="O7" s="191"/>
      <c r="P7" s="192"/>
      <c r="Q7" s="310"/>
      <c r="R7" s="314"/>
      <c r="S7" s="314"/>
      <c r="T7" s="314"/>
      <c r="U7" s="314"/>
      <c r="V7" s="315"/>
      <c r="W7" s="296"/>
      <c r="X7" s="297"/>
      <c r="Y7" s="297"/>
      <c r="Z7" s="297"/>
      <c r="AA7" s="297"/>
      <c r="AB7" s="311"/>
      <c r="AC7" s="296"/>
      <c r="AD7" s="298"/>
      <c r="AE7" s="298"/>
      <c r="AF7" s="298"/>
      <c r="AG7" s="297"/>
      <c r="AH7" s="311"/>
      <c r="AI7" s="310"/>
    </row>
    <row r="8" spans="1:35" ht="15">
      <c r="A8" s="316">
        <v>1</v>
      </c>
      <c r="B8" s="317" t="s">
        <v>64</v>
      </c>
      <c r="C8" s="257"/>
      <c r="D8" s="258"/>
      <c r="E8" s="261"/>
      <c r="F8" s="257">
        <v>2</v>
      </c>
      <c r="G8" s="318"/>
      <c r="H8" s="259"/>
      <c r="I8" s="319">
        <f aca="true" t="shared" si="0" ref="I8:I18">C8+F8</f>
        <v>2</v>
      </c>
      <c r="J8" s="320">
        <f aca="true" t="shared" si="1" ref="J8:J18">D8+G8</f>
        <v>0</v>
      </c>
      <c r="K8" s="321">
        <f aca="true" t="shared" si="2" ref="K8:K18">E8+H8</f>
        <v>0</v>
      </c>
      <c r="L8" s="316">
        <f aca="true" t="shared" si="3" ref="L8:L18">SUM(I8:K8)</f>
        <v>2</v>
      </c>
      <c r="M8" s="227"/>
      <c r="N8" s="322" t="s">
        <v>165</v>
      </c>
      <c r="O8" s="639">
        <f aca="true" t="shared" si="4" ref="O8:O18">SUM(Q8:T8)</f>
        <v>30</v>
      </c>
      <c r="P8" s="187">
        <f aca="true" t="shared" si="5" ref="P8:P18">SUM(Q8:V8)</f>
        <v>47</v>
      </c>
      <c r="Q8" s="319">
        <f aca="true" t="shared" si="6" ref="Q8:Q17">W8+AC8</f>
        <v>0</v>
      </c>
      <c r="R8" s="320">
        <f aca="true" t="shared" si="7" ref="R8:R17">X8+AD8</f>
        <v>0</v>
      </c>
      <c r="S8" s="320">
        <f aca="true" t="shared" si="8" ref="S8:S17">Y8+AE8</f>
        <v>30</v>
      </c>
      <c r="T8" s="320">
        <f aca="true" t="shared" si="9" ref="T8:T17">Z8+AF8</f>
        <v>0</v>
      </c>
      <c r="U8" s="320">
        <f aca="true" t="shared" si="10" ref="U8:U17">AA8+AG8</f>
        <v>17</v>
      </c>
      <c r="V8" s="321">
        <f aca="true" t="shared" si="11" ref="V8:V17">AB8+AH8</f>
        <v>0</v>
      </c>
      <c r="W8" s="257"/>
      <c r="X8" s="258"/>
      <c r="Y8" s="258"/>
      <c r="Z8" s="258"/>
      <c r="AA8" s="323"/>
      <c r="AB8" s="259"/>
      <c r="AC8" s="257"/>
      <c r="AD8" s="261"/>
      <c r="AE8" s="261">
        <v>30</v>
      </c>
      <c r="AF8" s="261"/>
      <c r="AG8" s="324">
        <v>17</v>
      </c>
      <c r="AH8" s="259"/>
      <c r="AI8" s="325" t="s">
        <v>142</v>
      </c>
    </row>
    <row r="9" spans="1:35" ht="15">
      <c r="A9" s="217">
        <v>2</v>
      </c>
      <c r="B9" s="218" t="s">
        <v>211</v>
      </c>
      <c r="C9" s="222">
        <v>1</v>
      </c>
      <c r="D9" s="220"/>
      <c r="E9" s="221"/>
      <c r="F9" s="222"/>
      <c r="G9" s="239"/>
      <c r="H9" s="229"/>
      <c r="I9" s="223">
        <f t="shared" si="0"/>
        <v>1</v>
      </c>
      <c r="J9" s="224">
        <f t="shared" si="1"/>
        <v>0</v>
      </c>
      <c r="K9" s="225">
        <f t="shared" si="2"/>
        <v>0</v>
      </c>
      <c r="L9" s="217">
        <f t="shared" si="3"/>
        <v>1</v>
      </c>
      <c r="M9" s="227" t="s">
        <v>165</v>
      </c>
      <c r="N9" s="227"/>
      <c r="O9" s="214">
        <f t="shared" si="4"/>
        <v>15</v>
      </c>
      <c r="P9" s="189">
        <f t="shared" si="5"/>
        <v>25</v>
      </c>
      <c r="Q9" s="223">
        <f t="shared" si="6"/>
        <v>0</v>
      </c>
      <c r="R9" s="224">
        <f t="shared" si="7"/>
        <v>15</v>
      </c>
      <c r="S9" s="224">
        <f t="shared" si="8"/>
        <v>0</v>
      </c>
      <c r="T9" s="224">
        <f t="shared" si="9"/>
        <v>0</v>
      </c>
      <c r="U9" s="224">
        <f t="shared" si="10"/>
        <v>10</v>
      </c>
      <c r="V9" s="228">
        <f t="shared" si="11"/>
        <v>0</v>
      </c>
      <c r="W9" s="222"/>
      <c r="X9" s="220">
        <v>15</v>
      </c>
      <c r="Y9" s="220"/>
      <c r="Z9" s="220"/>
      <c r="AA9" s="220">
        <v>10</v>
      </c>
      <c r="AB9" s="229"/>
      <c r="AC9" s="222"/>
      <c r="AD9" s="220"/>
      <c r="AE9" s="221"/>
      <c r="AF9" s="221"/>
      <c r="AG9" s="220"/>
      <c r="AH9" s="229"/>
      <c r="AI9" s="255" t="s">
        <v>146</v>
      </c>
    </row>
    <row r="10" spans="1:35" s="179" customFormat="1" ht="15">
      <c r="A10" s="204">
        <v>3</v>
      </c>
      <c r="B10" s="627" t="s">
        <v>65</v>
      </c>
      <c r="C10" s="286">
        <v>2.5</v>
      </c>
      <c r="D10" s="284"/>
      <c r="E10" s="285"/>
      <c r="F10" s="286"/>
      <c r="G10" s="287"/>
      <c r="H10" s="288"/>
      <c r="I10" s="209">
        <f t="shared" si="0"/>
        <v>2.5</v>
      </c>
      <c r="J10" s="207">
        <f t="shared" si="1"/>
        <v>0</v>
      </c>
      <c r="K10" s="211">
        <f t="shared" si="2"/>
        <v>0</v>
      </c>
      <c r="L10" s="204">
        <f t="shared" si="3"/>
        <v>2.5</v>
      </c>
      <c r="M10" s="289" t="s">
        <v>164</v>
      </c>
      <c r="N10" s="290"/>
      <c r="O10" s="214">
        <f t="shared" si="4"/>
        <v>40</v>
      </c>
      <c r="P10" s="214">
        <f t="shared" si="5"/>
        <v>62</v>
      </c>
      <c r="Q10" s="209">
        <f t="shared" si="6"/>
        <v>10</v>
      </c>
      <c r="R10" s="207">
        <f t="shared" si="7"/>
        <v>0</v>
      </c>
      <c r="S10" s="207">
        <f t="shared" si="8"/>
        <v>30</v>
      </c>
      <c r="T10" s="207">
        <f t="shared" si="9"/>
        <v>0</v>
      </c>
      <c r="U10" s="207">
        <f t="shared" si="10"/>
        <v>22</v>
      </c>
      <c r="V10" s="215">
        <f t="shared" si="11"/>
        <v>0</v>
      </c>
      <c r="W10" s="286">
        <v>10</v>
      </c>
      <c r="X10" s="284"/>
      <c r="Y10" s="284">
        <v>30</v>
      </c>
      <c r="Z10" s="284"/>
      <c r="AA10" s="284">
        <v>22</v>
      </c>
      <c r="AB10" s="288"/>
      <c r="AC10" s="286"/>
      <c r="AD10" s="285"/>
      <c r="AE10" s="285"/>
      <c r="AF10" s="285"/>
      <c r="AG10" s="284"/>
      <c r="AH10" s="285"/>
      <c r="AI10" s="626" t="s">
        <v>142</v>
      </c>
    </row>
    <row r="11" spans="1:35" s="180" customFormat="1" ht="15">
      <c r="A11" s="326">
        <v>4</v>
      </c>
      <c r="B11" s="327" t="s">
        <v>66</v>
      </c>
      <c r="C11" s="328"/>
      <c r="D11" s="329"/>
      <c r="E11" s="330"/>
      <c r="F11" s="328">
        <v>1</v>
      </c>
      <c r="G11" s="331"/>
      <c r="H11" s="332"/>
      <c r="I11" s="333">
        <f t="shared" si="0"/>
        <v>1</v>
      </c>
      <c r="J11" s="334">
        <f t="shared" si="1"/>
        <v>0</v>
      </c>
      <c r="K11" s="335">
        <f t="shared" si="2"/>
        <v>0</v>
      </c>
      <c r="L11" s="326">
        <f t="shared" si="3"/>
        <v>1</v>
      </c>
      <c r="N11" s="336" t="s">
        <v>165</v>
      </c>
      <c r="O11" s="655">
        <f t="shared" si="4"/>
        <v>15</v>
      </c>
      <c r="P11" s="655">
        <f t="shared" si="5"/>
        <v>25</v>
      </c>
      <c r="Q11" s="656">
        <f t="shared" si="6"/>
        <v>0</v>
      </c>
      <c r="R11" s="657">
        <f t="shared" si="7"/>
        <v>0</v>
      </c>
      <c r="S11" s="657">
        <f t="shared" si="8"/>
        <v>15</v>
      </c>
      <c r="T11" s="657">
        <f t="shared" si="9"/>
        <v>0</v>
      </c>
      <c r="U11" s="657">
        <f t="shared" si="10"/>
        <v>10</v>
      </c>
      <c r="V11" s="658">
        <f t="shared" si="11"/>
        <v>0</v>
      </c>
      <c r="W11" s="328"/>
      <c r="X11" s="329"/>
      <c r="Y11" s="329"/>
      <c r="Z11" s="329"/>
      <c r="AA11" s="329"/>
      <c r="AB11" s="332"/>
      <c r="AC11" s="328"/>
      <c r="AD11" s="329"/>
      <c r="AE11" s="330">
        <v>15</v>
      </c>
      <c r="AF11" s="330"/>
      <c r="AG11" s="329">
        <v>10</v>
      </c>
      <c r="AH11" s="330"/>
      <c r="AI11" s="337" t="s">
        <v>143</v>
      </c>
    </row>
    <row r="12" spans="1:35" s="180" customFormat="1" ht="15">
      <c r="A12" s="326">
        <v>5</v>
      </c>
      <c r="B12" s="327" t="s">
        <v>207</v>
      </c>
      <c r="C12" s="328"/>
      <c r="D12" s="329"/>
      <c r="E12" s="330"/>
      <c r="F12" s="328">
        <v>1</v>
      </c>
      <c r="G12" s="331"/>
      <c r="H12" s="332"/>
      <c r="I12" s="333">
        <f t="shared" si="0"/>
        <v>1</v>
      </c>
      <c r="J12" s="334">
        <f t="shared" si="1"/>
        <v>0</v>
      </c>
      <c r="K12" s="335">
        <f t="shared" si="2"/>
        <v>0</v>
      </c>
      <c r="L12" s="326">
        <f t="shared" si="3"/>
        <v>1</v>
      </c>
      <c r="N12" s="336" t="s">
        <v>165</v>
      </c>
      <c r="O12" s="655">
        <f t="shared" si="4"/>
        <v>15</v>
      </c>
      <c r="P12" s="655">
        <f t="shared" si="5"/>
        <v>25</v>
      </c>
      <c r="Q12" s="656">
        <f t="shared" si="6"/>
        <v>0</v>
      </c>
      <c r="R12" s="657">
        <f t="shared" si="7"/>
        <v>0</v>
      </c>
      <c r="S12" s="657">
        <f t="shared" si="8"/>
        <v>15</v>
      </c>
      <c r="T12" s="657">
        <f t="shared" si="9"/>
        <v>0</v>
      </c>
      <c r="U12" s="657">
        <f t="shared" si="10"/>
        <v>10</v>
      </c>
      <c r="V12" s="658">
        <f t="shared" si="11"/>
        <v>0</v>
      </c>
      <c r="W12" s="328"/>
      <c r="X12" s="329"/>
      <c r="Y12" s="329"/>
      <c r="Z12" s="329"/>
      <c r="AA12" s="329"/>
      <c r="AB12" s="332"/>
      <c r="AC12" s="328"/>
      <c r="AD12" s="329"/>
      <c r="AE12" s="330">
        <v>15</v>
      </c>
      <c r="AF12" s="330"/>
      <c r="AG12" s="329">
        <v>10</v>
      </c>
      <c r="AH12" s="330"/>
      <c r="AI12" s="337" t="s">
        <v>143</v>
      </c>
    </row>
    <row r="13" spans="1:35" ht="15">
      <c r="A13" s="204"/>
      <c r="B13" s="205" t="s">
        <v>51</v>
      </c>
      <c r="C13" s="206"/>
      <c r="D13" s="207"/>
      <c r="E13" s="208"/>
      <c r="F13" s="209"/>
      <c r="G13" s="210"/>
      <c r="H13" s="208"/>
      <c r="I13" s="209">
        <f t="shared" si="0"/>
        <v>0</v>
      </c>
      <c r="J13" s="207">
        <f t="shared" si="1"/>
        <v>0</v>
      </c>
      <c r="K13" s="211">
        <f t="shared" si="2"/>
        <v>0</v>
      </c>
      <c r="L13" s="204">
        <f t="shared" si="3"/>
        <v>0</v>
      </c>
      <c r="M13" s="212"/>
      <c r="N13" s="213"/>
      <c r="O13" s="214">
        <f t="shared" si="4"/>
        <v>0</v>
      </c>
      <c r="P13" s="214">
        <f t="shared" si="5"/>
        <v>0</v>
      </c>
      <c r="Q13" s="209">
        <f t="shared" si="6"/>
        <v>0</v>
      </c>
      <c r="R13" s="207">
        <f t="shared" si="7"/>
        <v>0</v>
      </c>
      <c r="S13" s="207">
        <f t="shared" si="8"/>
        <v>0</v>
      </c>
      <c r="T13" s="207">
        <f t="shared" si="9"/>
        <v>0</v>
      </c>
      <c r="U13" s="207">
        <f t="shared" si="10"/>
        <v>0</v>
      </c>
      <c r="V13" s="215">
        <f t="shared" si="11"/>
        <v>0</v>
      </c>
      <c r="W13" s="209"/>
      <c r="X13" s="207"/>
      <c r="Y13" s="207"/>
      <c r="Z13" s="207"/>
      <c r="AA13" s="207"/>
      <c r="AB13" s="215"/>
      <c r="AC13" s="209"/>
      <c r="AD13" s="206"/>
      <c r="AE13" s="206"/>
      <c r="AF13" s="206"/>
      <c r="AG13" s="207"/>
      <c r="AH13" s="208"/>
      <c r="AI13" s="216"/>
    </row>
    <row r="14" spans="1:35" s="179" customFormat="1" ht="15">
      <c r="A14" s="204">
        <v>6</v>
      </c>
      <c r="B14" s="625" t="s">
        <v>240</v>
      </c>
      <c r="C14" s="283">
        <v>2</v>
      </c>
      <c r="D14" s="284"/>
      <c r="E14" s="285"/>
      <c r="F14" s="286">
        <v>2.5</v>
      </c>
      <c r="G14" s="284"/>
      <c r="H14" s="285"/>
      <c r="I14" s="209">
        <f t="shared" si="0"/>
        <v>4.5</v>
      </c>
      <c r="J14" s="207">
        <f t="shared" si="1"/>
        <v>0</v>
      </c>
      <c r="K14" s="211">
        <f t="shared" si="2"/>
        <v>0</v>
      </c>
      <c r="L14" s="204">
        <f t="shared" si="3"/>
        <v>4.5</v>
      </c>
      <c r="M14" s="289" t="s">
        <v>165</v>
      </c>
      <c r="N14" s="290" t="s">
        <v>164</v>
      </c>
      <c r="O14" s="214">
        <f t="shared" si="4"/>
        <v>60</v>
      </c>
      <c r="P14" s="214">
        <f t="shared" si="5"/>
        <v>105</v>
      </c>
      <c r="Q14" s="209">
        <f t="shared" si="6"/>
        <v>0</v>
      </c>
      <c r="R14" s="207">
        <f t="shared" si="7"/>
        <v>0</v>
      </c>
      <c r="S14" s="207">
        <f t="shared" si="8"/>
        <v>60</v>
      </c>
      <c r="T14" s="207">
        <f t="shared" si="9"/>
        <v>0</v>
      </c>
      <c r="U14" s="207">
        <f t="shared" si="10"/>
        <v>45</v>
      </c>
      <c r="V14" s="215">
        <f t="shared" si="11"/>
        <v>0</v>
      </c>
      <c r="W14" s="286"/>
      <c r="X14" s="283"/>
      <c r="Y14" s="283">
        <v>30</v>
      </c>
      <c r="Z14" s="283"/>
      <c r="AA14" s="284">
        <v>15</v>
      </c>
      <c r="AB14" s="288"/>
      <c r="AC14" s="286"/>
      <c r="AD14" s="283"/>
      <c r="AE14" s="283">
        <v>30</v>
      </c>
      <c r="AF14" s="283"/>
      <c r="AG14" s="284">
        <v>30</v>
      </c>
      <c r="AH14" s="285"/>
      <c r="AI14" s="626" t="s">
        <v>136</v>
      </c>
    </row>
    <row r="15" spans="1:35" ht="30">
      <c r="A15" s="217">
        <v>7</v>
      </c>
      <c r="B15" s="218" t="s">
        <v>67</v>
      </c>
      <c r="C15" s="219"/>
      <c r="D15" s="220"/>
      <c r="E15" s="221"/>
      <c r="F15" s="222"/>
      <c r="G15" s="220"/>
      <c r="H15" s="221"/>
      <c r="I15" s="209">
        <f t="shared" si="0"/>
        <v>0</v>
      </c>
      <c r="J15" s="207">
        <f t="shared" si="1"/>
        <v>0</v>
      </c>
      <c r="K15" s="211">
        <f t="shared" si="2"/>
        <v>0</v>
      </c>
      <c r="L15" s="204">
        <f t="shared" si="3"/>
        <v>0</v>
      </c>
      <c r="M15" s="226"/>
      <c r="N15" s="227" t="s">
        <v>165</v>
      </c>
      <c r="O15" s="214">
        <f t="shared" si="4"/>
        <v>15</v>
      </c>
      <c r="P15" s="214">
        <f t="shared" si="5"/>
        <v>15</v>
      </c>
      <c r="Q15" s="209">
        <f t="shared" si="6"/>
        <v>0</v>
      </c>
      <c r="R15" s="207">
        <f t="shared" si="7"/>
        <v>0</v>
      </c>
      <c r="S15" s="207">
        <f t="shared" si="8"/>
        <v>15</v>
      </c>
      <c r="T15" s="207">
        <f t="shared" si="9"/>
        <v>0</v>
      </c>
      <c r="U15" s="207">
        <f t="shared" si="10"/>
        <v>0</v>
      </c>
      <c r="V15" s="215">
        <f t="shared" si="11"/>
        <v>0</v>
      </c>
      <c r="W15" s="222"/>
      <c r="X15" s="219"/>
      <c r="Y15" s="219"/>
      <c r="Z15" s="219"/>
      <c r="AA15" s="220"/>
      <c r="AB15" s="229"/>
      <c r="AC15" s="222"/>
      <c r="AD15" s="219"/>
      <c r="AE15" s="219">
        <v>15</v>
      </c>
      <c r="AF15" s="219"/>
      <c r="AG15" s="220"/>
      <c r="AH15" s="221"/>
      <c r="AI15" s="230" t="s">
        <v>137</v>
      </c>
    </row>
    <row r="16" spans="1:35" ht="15">
      <c r="A16" s="231"/>
      <c r="B16" s="232" t="s">
        <v>50</v>
      </c>
      <c r="C16" s="209"/>
      <c r="D16" s="207"/>
      <c r="E16" s="208"/>
      <c r="F16" s="209"/>
      <c r="G16" s="210"/>
      <c r="H16" s="215"/>
      <c r="I16" s="209">
        <f t="shared" si="0"/>
        <v>0</v>
      </c>
      <c r="J16" s="207">
        <f t="shared" si="1"/>
        <v>0</v>
      </c>
      <c r="K16" s="211">
        <f t="shared" si="2"/>
        <v>0</v>
      </c>
      <c r="L16" s="204">
        <f t="shared" si="3"/>
        <v>0</v>
      </c>
      <c r="M16" s="212"/>
      <c r="N16" s="213"/>
      <c r="O16" s="214">
        <f t="shared" si="4"/>
        <v>0</v>
      </c>
      <c r="P16" s="214">
        <f t="shared" si="5"/>
        <v>0</v>
      </c>
      <c r="Q16" s="233">
        <f t="shared" si="6"/>
        <v>0</v>
      </c>
      <c r="R16" s="234">
        <f t="shared" si="7"/>
        <v>0</v>
      </c>
      <c r="S16" s="234">
        <f t="shared" si="8"/>
        <v>0</v>
      </c>
      <c r="T16" s="234">
        <f t="shared" si="9"/>
        <v>0</v>
      </c>
      <c r="U16" s="234">
        <f t="shared" si="10"/>
        <v>0</v>
      </c>
      <c r="V16" s="235">
        <f t="shared" si="11"/>
        <v>0</v>
      </c>
      <c r="W16" s="209"/>
      <c r="X16" s="207"/>
      <c r="Y16" s="207"/>
      <c r="Z16" s="207"/>
      <c r="AA16" s="207"/>
      <c r="AB16" s="215"/>
      <c r="AC16" s="209"/>
      <c r="AD16" s="206"/>
      <c r="AE16" s="206"/>
      <c r="AF16" s="206"/>
      <c r="AG16" s="207"/>
      <c r="AH16" s="208"/>
      <c r="AI16" s="236"/>
    </row>
    <row r="17" spans="1:35" s="182" customFormat="1" ht="30">
      <c r="A17" s="244">
        <v>8</v>
      </c>
      <c r="B17" s="238" t="s">
        <v>198</v>
      </c>
      <c r="C17" s="245"/>
      <c r="D17" s="246"/>
      <c r="E17" s="249"/>
      <c r="F17" s="245">
        <v>1</v>
      </c>
      <c r="G17" s="246"/>
      <c r="H17" s="249"/>
      <c r="I17" s="233">
        <f t="shared" si="0"/>
        <v>1</v>
      </c>
      <c r="J17" s="234">
        <f t="shared" si="1"/>
        <v>0</v>
      </c>
      <c r="K17" s="235">
        <f t="shared" si="2"/>
        <v>0</v>
      </c>
      <c r="L17" s="231">
        <f t="shared" si="3"/>
        <v>1</v>
      </c>
      <c r="M17" s="338"/>
      <c r="N17" s="282" t="s">
        <v>165</v>
      </c>
      <c r="O17" s="636">
        <f t="shared" si="4"/>
        <v>15</v>
      </c>
      <c r="P17" s="636">
        <f t="shared" si="5"/>
        <v>22</v>
      </c>
      <c r="Q17" s="233">
        <f t="shared" si="6"/>
        <v>0</v>
      </c>
      <c r="R17" s="234">
        <f t="shared" si="7"/>
        <v>0</v>
      </c>
      <c r="S17" s="234">
        <f t="shared" si="8"/>
        <v>15</v>
      </c>
      <c r="T17" s="234">
        <f t="shared" si="9"/>
        <v>0</v>
      </c>
      <c r="U17" s="234">
        <f t="shared" si="10"/>
        <v>7</v>
      </c>
      <c r="V17" s="235">
        <f t="shared" si="11"/>
        <v>0</v>
      </c>
      <c r="W17" s="245"/>
      <c r="X17" s="246"/>
      <c r="Y17" s="246"/>
      <c r="Z17" s="246"/>
      <c r="AA17" s="246"/>
      <c r="AB17" s="249"/>
      <c r="AC17" s="245"/>
      <c r="AD17" s="254"/>
      <c r="AE17" s="254">
        <v>15</v>
      </c>
      <c r="AF17" s="254"/>
      <c r="AG17" s="246">
        <v>7</v>
      </c>
      <c r="AH17" s="247"/>
      <c r="AI17" s="255" t="s">
        <v>142</v>
      </c>
    </row>
    <row r="18" spans="1:35" ht="15">
      <c r="A18" s="384">
        <v>9</v>
      </c>
      <c r="B18" s="386" t="s">
        <v>54</v>
      </c>
      <c r="C18" s="388">
        <v>3.5</v>
      </c>
      <c r="D18" s="380"/>
      <c r="E18" s="382"/>
      <c r="F18" s="388"/>
      <c r="G18" s="380"/>
      <c r="H18" s="382"/>
      <c r="I18" s="644">
        <f t="shared" si="0"/>
        <v>3.5</v>
      </c>
      <c r="J18" s="645">
        <f t="shared" si="1"/>
        <v>0</v>
      </c>
      <c r="K18" s="646">
        <f t="shared" si="2"/>
        <v>0</v>
      </c>
      <c r="L18" s="631">
        <f t="shared" si="3"/>
        <v>3.5</v>
      </c>
      <c r="M18" s="376" t="s">
        <v>164</v>
      </c>
      <c r="N18" s="378"/>
      <c r="O18" s="637">
        <f t="shared" si="4"/>
        <v>60</v>
      </c>
      <c r="P18" s="637">
        <f t="shared" si="5"/>
        <v>86</v>
      </c>
      <c r="Q18" s="644">
        <f>W18+AC18+W19+AC19</f>
        <v>10</v>
      </c>
      <c r="R18" s="645">
        <f>X18+AD18</f>
        <v>0</v>
      </c>
      <c r="S18" s="645">
        <f>SUM(Y18:Y19)</f>
        <v>50</v>
      </c>
      <c r="T18" s="645">
        <f>Z18+AF18</f>
        <v>0</v>
      </c>
      <c r="U18" s="645">
        <f>SUM(AA18:AA19)</f>
        <v>26</v>
      </c>
      <c r="V18" s="646">
        <f>AB18+AH18</f>
        <v>0</v>
      </c>
      <c r="W18" s="222">
        <v>10</v>
      </c>
      <c r="X18" s="220"/>
      <c r="Y18" s="220">
        <v>25</v>
      </c>
      <c r="Z18" s="220"/>
      <c r="AA18" s="220">
        <v>13</v>
      </c>
      <c r="AB18" s="229"/>
      <c r="AC18" s="222"/>
      <c r="AD18" s="219"/>
      <c r="AE18" s="219"/>
      <c r="AF18" s="219"/>
      <c r="AG18" s="220"/>
      <c r="AH18" s="221"/>
      <c r="AI18" s="255" t="s">
        <v>142</v>
      </c>
    </row>
    <row r="19" spans="1:35" ht="15">
      <c r="A19" s="385"/>
      <c r="B19" s="387"/>
      <c r="C19" s="389"/>
      <c r="D19" s="381"/>
      <c r="E19" s="383"/>
      <c r="F19" s="389"/>
      <c r="G19" s="381"/>
      <c r="H19" s="383"/>
      <c r="I19" s="647"/>
      <c r="J19" s="648"/>
      <c r="K19" s="649"/>
      <c r="L19" s="632"/>
      <c r="M19" s="377"/>
      <c r="N19" s="379"/>
      <c r="O19" s="638"/>
      <c r="P19" s="638"/>
      <c r="Q19" s="647"/>
      <c r="R19" s="648"/>
      <c r="S19" s="648"/>
      <c r="T19" s="648"/>
      <c r="U19" s="648"/>
      <c r="V19" s="649"/>
      <c r="W19" s="245"/>
      <c r="X19" s="246"/>
      <c r="Y19" s="246">
        <v>25</v>
      </c>
      <c r="Z19" s="246"/>
      <c r="AA19" s="246">
        <v>13</v>
      </c>
      <c r="AB19" s="249"/>
      <c r="AC19" s="245"/>
      <c r="AD19" s="254"/>
      <c r="AE19" s="254"/>
      <c r="AF19" s="254"/>
      <c r="AG19" s="246"/>
      <c r="AH19" s="247"/>
      <c r="AI19" s="230" t="s">
        <v>143</v>
      </c>
    </row>
    <row r="20" spans="1:35" ht="15">
      <c r="A20" s="343">
        <v>10</v>
      </c>
      <c r="B20" s="238" t="s">
        <v>69</v>
      </c>
      <c r="C20" s="245"/>
      <c r="D20" s="246"/>
      <c r="E20" s="247"/>
      <c r="F20" s="245">
        <v>4</v>
      </c>
      <c r="G20" s="248"/>
      <c r="H20" s="249"/>
      <c r="I20" s="233">
        <f aca="true" t="shared" si="12" ref="I20:K21">C20+F20</f>
        <v>4</v>
      </c>
      <c r="J20" s="234">
        <f t="shared" si="12"/>
        <v>0</v>
      </c>
      <c r="K20" s="650">
        <f t="shared" si="12"/>
        <v>0</v>
      </c>
      <c r="L20" s="231">
        <f>SUM(I20:K20)</f>
        <v>4</v>
      </c>
      <c r="M20" s="251"/>
      <c r="N20" s="252" t="s">
        <v>164</v>
      </c>
      <c r="O20" s="636">
        <f>SUM(Q20:T20)</f>
        <v>70</v>
      </c>
      <c r="P20" s="636">
        <f>SUM(Q20:V20)</f>
        <v>102</v>
      </c>
      <c r="Q20" s="233">
        <f aca="true" t="shared" si="13" ref="Q20:V20">W20+AC20</f>
        <v>15</v>
      </c>
      <c r="R20" s="234">
        <f t="shared" si="13"/>
        <v>0</v>
      </c>
      <c r="S20" s="234">
        <f t="shared" si="13"/>
        <v>55</v>
      </c>
      <c r="T20" s="234">
        <f t="shared" si="13"/>
        <v>0</v>
      </c>
      <c r="U20" s="234">
        <f t="shared" si="13"/>
        <v>32</v>
      </c>
      <c r="V20" s="235">
        <f t="shared" si="13"/>
        <v>0</v>
      </c>
      <c r="W20" s="245"/>
      <c r="X20" s="246"/>
      <c r="Y20" s="246"/>
      <c r="Z20" s="246"/>
      <c r="AA20" s="246"/>
      <c r="AB20" s="249"/>
      <c r="AC20" s="245">
        <v>15</v>
      </c>
      <c r="AD20" s="254"/>
      <c r="AE20" s="254">
        <v>55</v>
      </c>
      <c r="AF20" s="254"/>
      <c r="AG20" s="246">
        <v>32</v>
      </c>
      <c r="AH20" s="247"/>
      <c r="AI20" s="243" t="s">
        <v>150</v>
      </c>
    </row>
    <row r="21" spans="1:35" ht="15">
      <c r="A21" s="384">
        <v>11</v>
      </c>
      <c r="B21" s="386" t="s">
        <v>55</v>
      </c>
      <c r="C21" s="466">
        <v>3.5</v>
      </c>
      <c r="D21" s="380"/>
      <c r="E21" s="382"/>
      <c r="F21" s="388"/>
      <c r="G21" s="380"/>
      <c r="H21" s="382"/>
      <c r="I21" s="644">
        <f t="shared" si="12"/>
        <v>3.5</v>
      </c>
      <c r="J21" s="645">
        <f t="shared" si="12"/>
        <v>0</v>
      </c>
      <c r="K21" s="646">
        <f t="shared" si="12"/>
        <v>0</v>
      </c>
      <c r="L21" s="631">
        <f>SUM(I21:K21)</f>
        <v>3.5</v>
      </c>
      <c r="M21" s="376" t="s">
        <v>164</v>
      </c>
      <c r="N21" s="378"/>
      <c r="O21" s="637">
        <f>SUM(Q21:T21)</f>
        <v>60</v>
      </c>
      <c r="P21" s="637">
        <f>SUM(Q21:V21)</f>
        <v>86</v>
      </c>
      <c r="Q21" s="644">
        <f>W21+AC21+W22+AC22</f>
        <v>10</v>
      </c>
      <c r="R21" s="645">
        <f>X21+AD21</f>
        <v>0</v>
      </c>
      <c r="S21" s="645">
        <f>SUM(Y21:Y22)</f>
        <v>50</v>
      </c>
      <c r="T21" s="645">
        <f>Z21+AF21</f>
        <v>0</v>
      </c>
      <c r="U21" s="645">
        <f>SUM(AA21:AA22)</f>
        <v>26</v>
      </c>
      <c r="V21" s="646">
        <f>AB21+AH21</f>
        <v>0</v>
      </c>
      <c r="W21" s="222">
        <v>5</v>
      </c>
      <c r="X21" s="220"/>
      <c r="Y21" s="220">
        <v>25</v>
      </c>
      <c r="Z21" s="220"/>
      <c r="AA21" s="220">
        <v>13</v>
      </c>
      <c r="AB21" s="229"/>
      <c r="AC21" s="222"/>
      <c r="AD21" s="219"/>
      <c r="AE21" s="219"/>
      <c r="AF21" s="219"/>
      <c r="AG21" s="220"/>
      <c r="AH21" s="221"/>
      <c r="AI21" s="255" t="s">
        <v>142</v>
      </c>
    </row>
    <row r="22" spans="1:35" ht="15.75" thickBot="1">
      <c r="A22" s="465"/>
      <c r="B22" s="387"/>
      <c r="C22" s="467"/>
      <c r="D22" s="381"/>
      <c r="E22" s="383"/>
      <c r="F22" s="389"/>
      <c r="G22" s="381"/>
      <c r="H22" s="383"/>
      <c r="I22" s="647"/>
      <c r="J22" s="648"/>
      <c r="K22" s="649"/>
      <c r="L22" s="632"/>
      <c r="M22" s="377"/>
      <c r="N22" s="379"/>
      <c r="O22" s="638"/>
      <c r="P22" s="638"/>
      <c r="Q22" s="647"/>
      <c r="R22" s="648"/>
      <c r="S22" s="648"/>
      <c r="T22" s="648"/>
      <c r="U22" s="648"/>
      <c r="V22" s="649"/>
      <c r="W22" s="245">
        <v>5</v>
      </c>
      <c r="X22" s="246"/>
      <c r="Y22" s="246">
        <v>25</v>
      </c>
      <c r="Z22" s="246"/>
      <c r="AA22" s="246">
        <v>13</v>
      </c>
      <c r="AB22" s="249"/>
      <c r="AC22" s="245"/>
      <c r="AD22" s="254"/>
      <c r="AE22" s="254"/>
      <c r="AF22" s="254"/>
      <c r="AG22" s="246"/>
      <c r="AH22" s="247"/>
      <c r="AI22" s="230" t="s">
        <v>143</v>
      </c>
    </row>
    <row r="23" spans="1:35" s="165" customFormat="1" ht="15">
      <c r="A23" s="231">
        <v>12</v>
      </c>
      <c r="B23" s="627" t="s">
        <v>70</v>
      </c>
      <c r="C23" s="286">
        <v>2.5</v>
      </c>
      <c r="D23" s="284"/>
      <c r="E23" s="285"/>
      <c r="F23" s="286"/>
      <c r="G23" s="287"/>
      <c r="H23" s="288"/>
      <c r="I23" s="209">
        <f aca="true" t="shared" si="14" ref="I23:I45">C23+F23</f>
        <v>2.5</v>
      </c>
      <c r="J23" s="207">
        <f aca="true" t="shared" si="15" ref="J23:J45">D23+G23</f>
        <v>0</v>
      </c>
      <c r="K23" s="208">
        <f aca="true" t="shared" si="16" ref="K23:K45">E23+H23</f>
        <v>0</v>
      </c>
      <c r="L23" s="204">
        <f aca="true" t="shared" si="17" ref="L23:L45">SUM(I23:K23)</f>
        <v>2.5</v>
      </c>
      <c r="M23" s="290" t="s">
        <v>164</v>
      </c>
      <c r="N23" s="290"/>
      <c r="O23" s="214">
        <f aca="true" t="shared" si="18" ref="O23:O45">SUM(Q23:T23)</f>
        <v>45</v>
      </c>
      <c r="P23" s="214">
        <f aca="true" t="shared" si="19" ref="P23:P45">SUM(Q23:V23)</f>
        <v>65</v>
      </c>
      <c r="Q23" s="209">
        <f aca="true" t="shared" si="20" ref="Q23:Q45">W23+AC23</f>
        <v>15</v>
      </c>
      <c r="R23" s="207">
        <f aca="true" t="shared" si="21" ref="R23:R45">X23+AD23</f>
        <v>0</v>
      </c>
      <c r="S23" s="207">
        <f aca="true" t="shared" si="22" ref="S23:S45">Y23+AE23</f>
        <v>30</v>
      </c>
      <c r="T23" s="207">
        <f aca="true" t="shared" si="23" ref="T23:T45">Z23+AF23</f>
        <v>0</v>
      </c>
      <c r="U23" s="207">
        <f aca="true" t="shared" si="24" ref="U23:U45">AA23+AG23</f>
        <v>20</v>
      </c>
      <c r="V23" s="215">
        <f aca="true" t="shared" si="25" ref="V23:V45">AB23+AH23</f>
        <v>0</v>
      </c>
      <c r="W23" s="286">
        <v>15</v>
      </c>
      <c r="X23" s="284"/>
      <c r="Y23" s="284">
        <v>30</v>
      </c>
      <c r="Z23" s="284"/>
      <c r="AA23" s="284">
        <v>20</v>
      </c>
      <c r="AB23" s="288"/>
      <c r="AC23" s="286"/>
      <c r="AD23" s="283"/>
      <c r="AE23" s="283"/>
      <c r="AF23" s="283"/>
      <c r="AG23" s="284"/>
      <c r="AH23" s="285"/>
      <c r="AI23" s="628" t="s">
        <v>150</v>
      </c>
    </row>
    <row r="24" spans="1:35" ht="15">
      <c r="A24" s="244">
        <v>13</v>
      </c>
      <c r="B24" s="238" t="s">
        <v>71</v>
      </c>
      <c r="C24" s="222">
        <v>1.5</v>
      </c>
      <c r="D24" s="220"/>
      <c r="E24" s="221"/>
      <c r="F24" s="222"/>
      <c r="G24" s="239"/>
      <c r="H24" s="229"/>
      <c r="I24" s="209">
        <f t="shared" si="14"/>
        <v>1.5</v>
      </c>
      <c r="J24" s="207">
        <f t="shared" si="15"/>
        <v>0</v>
      </c>
      <c r="K24" s="211">
        <f t="shared" si="16"/>
        <v>0</v>
      </c>
      <c r="L24" s="204">
        <f t="shared" si="17"/>
        <v>1.5</v>
      </c>
      <c r="M24" s="226" t="s">
        <v>165</v>
      </c>
      <c r="N24" s="227"/>
      <c r="O24" s="214">
        <f t="shared" si="18"/>
        <v>30</v>
      </c>
      <c r="P24" s="214">
        <f t="shared" si="19"/>
        <v>43</v>
      </c>
      <c r="Q24" s="233">
        <f t="shared" si="20"/>
        <v>10</v>
      </c>
      <c r="R24" s="234">
        <f t="shared" si="21"/>
        <v>0</v>
      </c>
      <c r="S24" s="234">
        <f t="shared" si="22"/>
        <v>20</v>
      </c>
      <c r="T24" s="234">
        <f t="shared" si="23"/>
        <v>0</v>
      </c>
      <c r="U24" s="234">
        <f t="shared" si="24"/>
        <v>13</v>
      </c>
      <c r="V24" s="235">
        <f t="shared" si="25"/>
        <v>0</v>
      </c>
      <c r="W24" s="222">
        <v>10</v>
      </c>
      <c r="X24" s="220"/>
      <c r="Y24" s="220">
        <v>20</v>
      </c>
      <c r="Z24" s="220"/>
      <c r="AA24" s="220">
        <v>13</v>
      </c>
      <c r="AB24" s="229"/>
      <c r="AC24" s="222"/>
      <c r="AD24" s="219"/>
      <c r="AE24" s="219"/>
      <c r="AF24" s="219"/>
      <c r="AG24" s="220"/>
      <c r="AH24" s="221"/>
      <c r="AI24" s="243" t="s">
        <v>150</v>
      </c>
    </row>
    <row r="25" spans="1:35" ht="15">
      <c r="A25" s="231"/>
      <c r="B25" s="232" t="s">
        <v>72</v>
      </c>
      <c r="C25" s="209"/>
      <c r="D25" s="207"/>
      <c r="E25" s="208"/>
      <c r="F25" s="209"/>
      <c r="G25" s="210"/>
      <c r="H25" s="215"/>
      <c r="I25" s="209">
        <f t="shared" si="14"/>
        <v>0</v>
      </c>
      <c r="J25" s="207">
        <f t="shared" si="15"/>
        <v>0</v>
      </c>
      <c r="K25" s="211">
        <f t="shared" si="16"/>
        <v>0</v>
      </c>
      <c r="L25" s="204">
        <f t="shared" si="17"/>
        <v>0</v>
      </c>
      <c r="M25" s="212"/>
      <c r="N25" s="213"/>
      <c r="O25" s="214">
        <f t="shared" si="18"/>
        <v>0</v>
      </c>
      <c r="P25" s="214">
        <f t="shared" si="19"/>
        <v>0</v>
      </c>
      <c r="Q25" s="233">
        <f t="shared" si="20"/>
        <v>0</v>
      </c>
      <c r="R25" s="234">
        <f t="shared" si="21"/>
        <v>0</v>
      </c>
      <c r="S25" s="234">
        <f t="shared" si="22"/>
        <v>0</v>
      </c>
      <c r="T25" s="234">
        <f t="shared" si="23"/>
        <v>0</v>
      </c>
      <c r="U25" s="234">
        <f t="shared" si="24"/>
        <v>0</v>
      </c>
      <c r="V25" s="235">
        <f t="shared" si="25"/>
        <v>0</v>
      </c>
      <c r="W25" s="209"/>
      <c r="X25" s="207"/>
      <c r="Y25" s="207"/>
      <c r="Z25" s="207"/>
      <c r="AA25" s="207"/>
      <c r="AB25" s="215"/>
      <c r="AC25" s="209"/>
      <c r="AD25" s="206"/>
      <c r="AE25" s="206"/>
      <c r="AF25" s="206"/>
      <c r="AG25" s="207"/>
      <c r="AH25" s="208"/>
      <c r="AI25" s="236"/>
    </row>
    <row r="26" spans="1:35" ht="30">
      <c r="A26" s="244">
        <v>14</v>
      </c>
      <c r="B26" s="238" t="s">
        <v>73</v>
      </c>
      <c r="C26" s="222">
        <v>2</v>
      </c>
      <c r="D26" s="220"/>
      <c r="E26" s="221"/>
      <c r="F26" s="222"/>
      <c r="G26" s="239"/>
      <c r="H26" s="229"/>
      <c r="I26" s="209">
        <f t="shared" si="14"/>
        <v>2</v>
      </c>
      <c r="J26" s="207">
        <f t="shared" si="15"/>
        <v>0</v>
      </c>
      <c r="K26" s="211">
        <f t="shared" si="16"/>
        <v>0</v>
      </c>
      <c r="L26" s="204">
        <f t="shared" si="17"/>
        <v>2</v>
      </c>
      <c r="M26" s="226" t="s">
        <v>165</v>
      </c>
      <c r="N26" s="227"/>
      <c r="O26" s="214">
        <f t="shared" si="18"/>
        <v>35</v>
      </c>
      <c r="P26" s="214">
        <f t="shared" si="19"/>
        <v>52</v>
      </c>
      <c r="Q26" s="233">
        <f t="shared" si="20"/>
        <v>10</v>
      </c>
      <c r="R26" s="234">
        <f t="shared" si="21"/>
        <v>5</v>
      </c>
      <c r="S26" s="234">
        <f t="shared" si="22"/>
        <v>20</v>
      </c>
      <c r="T26" s="234">
        <f t="shared" si="23"/>
        <v>0</v>
      </c>
      <c r="U26" s="234">
        <f t="shared" si="24"/>
        <v>17</v>
      </c>
      <c r="V26" s="235">
        <f t="shared" si="25"/>
        <v>0</v>
      </c>
      <c r="W26" s="222">
        <v>10</v>
      </c>
      <c r="X26" s="220">
        <v>5</v>
      </c>
      <c r="Y26" s="220">
        <v>20</v>
      </c>
      <c r="Z26" s="220"/>
      <c r="AA26" s="220">
        <v>17</v>
      </c>
      <c r="AB26" s="229"/>
      <c r="AC26" s="222"/>
      <c r="AD26" s="219"/>
      <c r="AE26" s="219"/>
      <c r="AF26" s="219"/>
      <c r="AG26" s="220"/>
      <c r="AH26" s="221"/>
      <c r="AI26" s="344" t="s">
        <v>150</v>
      </c>
    </row>
    <row r="27" spans="1:35" s="179" customFormat="1" ht="15">
      <c r="A27" s="231">
        <v>15</v>
      </c>
      <c r="B27" s="292" t="s">
        <v>75</v>
      </c>
      <c r="C27" s="286">
        <v>2</v>
      </c>
      <c r="D27" s="284"/>
      <c r="E27" s="285"/>
      <c r="F27" s="286"/>
      <c r="G27" s="287"/>
      <c r="H27" s="288"/>
      <c r="I27" s="209">
        <f t="shared" si="14"/>
        <v>2</v>
      </c>
      <c r="J27" s="207">
        <f t="shared" si="15"/>
        <v>0</v>
      </c>
      <c r="K27" s="211">
        <f t="shared" si="16"/>
        <v>0</v>
      </c>
      <c r="L27" s="204">
        <f t="shared" si="17"/>
        <v>2</v>
      </c>
      <c r="M27" s="290" t="s">
        <v>165</v>
      </c>
      <c r="N27" s="640"/>
      <c r="O27" s="635">
        <f t="shared" si="18"/>
        <v>30</v>
      </c>
      <c r="P27" s="214">
        <f t="shared" si="19"/>
        <v>45</v>
      </c>
      <c r="Q27" s="233">
        <f t="shared" si="20"/>
        <v>5</v>
      </c>
      <c r="R27" s="234">
        <f t="shared" si="21"/>
        <v>5</v>
      </c>
      <c r="S27" s="234">
        <f t="shared" si="22"/>
        <v>20</v>
      </c>
      <c r="T27" s="234">
        <f t="shared" si="23"/>
        <v>0</v>
      </c>
      <c r="U27" s="234">
        <f t="shared" si="24"/>
        <v>15</v>
      </c>
      <c r="V27" s="235">
        <f t="shared" si="25"/>
        <v>0</v>
      </c>
      <c r="W27" s="286">
        <v>5</v>
      </c>
      <c r="X27" s="284">
        <v>5</v>
      </c>
      <c r="Y27" s="284">
        <v>20</v>
      </c>
      <c r="Z27" s="284"/>
      <c r="AA27" s="284">
        <v>15</v>
      </c>
      <c r="AB27" s="288"/>
      <c r="AC27" s="286"/>
      <c r="AD27" s="283"/>
      <c r="AE27" s="283"/>
      <c r="AF27" s="283"/>
      <c r="AG27" s="284"/>
      <c r="AH27" s="285"/>
      <c r="AI27" s="365" t="s">
        <v>150</v>
      </c>
    </row>
    <row r="28" spans="1:35" ht="15">
      <c r="A28" s="384">
        <v>16</v>
      </c>
      <c r="B28" s="641" t="s">
        <v>212</v>
      </c>
      <c r="C28" s="388">
        <v>2</v>
      </c>
      <c r="D28" s="380"/>
      <c r="E28" s="382"/>
      <c r="F28" s="388"/>
      <c r="G28" s="380"/>
      <c r="H28" s="382"/>
      <c r="I28" s="644">
        <f>C28+F29</f>
        <v>2</v>
      </c>
      <c r="J28" s="645">
        <f>D28+G28</f>
        <v>0</v>
      </c>
      <c r="K28" s="646">
        <f>E28+H28</f>
        <v>0</v>
      </c>
      <c r="L28" s="631">
        <f>SUM(I28:K28)</f>
        <v>2</v>
      </c>
      <c r="M28" s="376" t="s">
        <v>165</v>
      </c>
      <c r="N28" s="468"/>
      <c r="O28" s="659">
        <f>SUM(Q28:T28,Q29:T29)</f>
        <v>30</v>
      </c>
      <c r="P28" s="660">
        <f>SUM(Q28:V28,Q29:V29)</f>
        <v>45</v>
      </c>
      <c r="Q28" s="233">
        <f aca="true" t="shared" si="26" ref="Q28:V28">W28+AC28</f>
        <v>0</v>
      </c>
      <c r="R28" s="234">
        <f t="shared" si="26"/>
        <v>2</v>
      </c>
      <c r="S28" s="234">
        <f t="shared" si="26"/>
        <v>10</v>
      </c>
      <c r="T28" s="234">
        <f t="shared" si="26"/>
        <v>0</v>
      </c>
      <c r="U28" s="234">
        <f t="shared" si="26"/>
        <v>7</v>
      </c>
      <c r="V28" s="235">
        <f t="shared" si="26"/>
        <v>0</v>
      </c>
      <c r="W28" s="222"/>
      <c r="X28" s="220">
        <v>2</v>
      </c>
      <c r="Y28" s="220">
        <v>10</v>
      </c>
      <c r="Z28" s="220"/>
      <c r="AA28" s="220">
        <v>7</v>
      </c>
      <c r="AB28" s="229"/>
      <c r="AC28" s="222"/>
      <c r="AD28" s="219"/>
      <c r="AE28" s="219"/>
      <c r="AF28" s="219"/>
      <c r="AG28" s="220"/>
      <c r="AH28" s="221"/>
      <c r="AI28" s="344" t="s">
        <v>202</v>
      </c>
    </row>
    <row r="29" spans="1:35" s="183" customFormat="1" ht="25.5" customHeight="1">
      <c r="A29" s="401"/>
      <c r="B29" s="642"/>
      <c r="C29" s="398"/>
      <c r="D29" s="399"/>
      <c r="E29" s="400"/>
      <c r="F29" s="398"/>
      <c r="G29" s="399"/>
      <c r="H29" s="400"/>
      <c r="I29" s="651"/>
      <c r="J29" s="652"/>
      <c r="K29" s="653"/>
      <c r="L29" s="654"/>
      <c r="M29" s="390"/>
      <c r="N29" s="469"/>
      <c r="O29" s="661"/>
      <c r="P29" s="662"/>
      <c r="Q29" s="233">
        <f t="shared" si="20"/>
        <v>5</v>
      </c>
      <c r="R29" s="234">
        <f t="shared" si="21"/>
        <v>3</v>
      </c>
      <c r="S29" s="234">
        <f t="shared" si="22"/>
        <v>10</v>
      </c>
      <c r="T29" s="234">
        <f t="shared" si="23"/>
        <v>0</v>
      </c>
      <c r="U29" s="234">
        <f t="shared" si="24"/>
        <v>8</v>
      </c>
      <c r="V29" s="235">
        <f t="shared" si="25"/>
        <v>0</v>
      </c>
      <c r="W29" s="286">
        <v>5</v>
      </c>
      <c r="X29" s="284">
        <v>3</v>
      </c>
      <c r="Y29" s="284">
        <v>10</v>
      </c>
      <c r="Z29" s="284"/>
      <c r="AA29" s="284">
        <v>8</v>
      </c>
      <c r="AB29" s="288"/>
      <c r="AC29" s="286"/>
      <c r="AD29" s="283"/>
      <c r="AE29" s="283"/>
      <c r="AF29" s="283"/>
      <c r="AG29" s="284"/>
      <c r="AH29" s="285"/>
      <c r="AI29" s="365" t="s">
        <v>222</v>
      </c>
    </row>
    <row r="30" spans="1:35" ht="15">
      <c r="A30" s="244">
        <v>17</v>
      </c>
      <c r="B30" s="238" t="s">
        <v>76</v>
      </c>
      <c r="C30" s="222"/>
      <c r="D30" s="220"/>
      <c r="E30" s="221"/>
      <c r="F30" s="222">
        <v>2</v>
      </c>
      <c r="G30" s="239"/>
      <c r="H30" s="229"/>
      <c r="I30" s="209">
        <f t="shared" si="14"/>
        <v>2</v>
      </c>
      <c r="J30" s="207">
        <f t="shared" si="15"/>
        <v>0</v>
      </c>
      <c r="K30" s="211">
        <f t="shared" si="16"/>
        <v>0</v>
      </c>
      <c r="L30" s="204">
        <f t="shared" si="17"/>
        <v>2</v>
      </c>
      <c r="M30" s="346"/>
      <c r="N30" s="347" t="s">
        <v>165</v>
      </c>
      <c r="O30" s="635">
        <f t="shared" si="18"/>
        <v>35</v>
      </c>
      <c r="P30" s="214">
        <f t="shared" si="19"/>
        <v>52</v>
      </c>
      <c r="Q30" s="233">
        <f t="shared" si="20"/>
        <v>10</v>
      </c>
      <c r="R30" s="234">
        <f t="shared" si="21"/>
        <v>5</v>
      </c>
      <c r="S30" s="234">
        <f t="shared" si="22"/>
        <v>20</v>
      </c>
      <c r="T30" s="234">
        <f t="shared" si="23"/>
        <v>0</v>
      </c>
      <c r="U30" s="234">
        <f t="shared" si="24"/>
        <v>17</v>
      </c>
      <c r="V30" s="235">
        <f t="shared" si="25"/>
        <v>0</v>
      </c>
      <c r="W30" s="222"/>
      <c r="X30" s="220"/>
      <c r="Y30" s="220"/>
      <c r="Z30" s="220"/>
      <c r="AA30" s="220"/>
      <c r="AB30" s="229"/>
      <c r="AC30" s="222">
        <v>10</v>
      </c>
      <c r="AD30" s="219">
        <v>5</v>
      </c>
      <c r="AE30" s="219">
        <v>20</v>
      </c>
      <c r="AF30" s="219"/>
      <c r="AG30" s="220">
        <v>17</v>
      </c>
      <c r="AH30" s="221"/>
      <c r="AI30" s="344" t="s">
        <v>149</v>
      </c>
    </row>
    <row r="31" spans="1:35" ht="30">
      <c r="A31" s="384">
        <v>18</v>
      </c>
      <c r="B31" s="470" t="s">
        <v>77</v>
      </c>
      <c r="C31" s="388"/>
      <c r="D31" s="380"/>
      <c r="E31" s="382"/>
      <c r="F31" s="388">
        <v>2</v>
      </c>
      <c r="G31" s="380"/>
      <c r="H31" s="382"/>
      <c r="I31" s="644">
        <f>C32+F31</f>
        <v>2</v>
      </c>
      <c r="J31" s="645">
        <f>D32+G32</f>
        <v>0</v>
      </c>
      <c r="K31" s="646">
        <f>E32+H32</f>
        <v>0</v>
      </c>
      <c r="L31" s="631">
        <f t="shared" si="17"/>
        <v>2</v>
      </c>
      <c r="M31" s="376"/>
      <c r="N31" s="378" t="s">
        <v>165</v>
      </c>
      <c r="O31" s="659">
        <f>SUM(Q32:T32,Q31:T31)</f>
        <v>30</v>
      </c>
      <c r="P31" s="637">
        <f>SUM(Q32:V32,Q31:V31)</f>
        <v>45</v>
      </c>
      <c r="Q31" s="233">
        <f aca="true" t="shared" si="27" ref="Q31:V31">W31+AC31</f>
        <v>10</v>
      </c>
      <c r="R31" s="234">
        <f t="shared" si="27"/>
        <v>0</v>
      </c>
      <c r="S31" s="234">
        <f t="shared" si="27"/>
        <v>5</v>
      </c>
      <c r="T31" s="234">
        <f t="shared" si="27"/>
        <v>0</v>
      </c>
      <c r="U31" s="234">
        <f t="shared" si="27"/>
        <v>7</v>
      </c>
      <c r="V31" s="235">
        <f t="shared" si="27"/>
        <v>0</v>
      </c>
      <c r="W31" s="222"/>
      <c r="X31" s="220"/>
      <c r="Y31" s="220"/>
      <c r="Z31" s="220"/>
      <c r="AA31" s="220"/>
      <c r="AB31" s="229"/>
      <c r="AC31" s="222">
        <v>10</v>
      </c>
      <c r="AD31" s="219"/>
      <c r="AE31" s="219">
        <v>5</v>
      </c>
      <c r="AF31" s="219"/>
      <c r="AG31" s="220">
        <v>7</v>
      </c>
      <c r="AH31" s="221"/>
      <c r="AI31" s="348" t="s">
        <v>203</v>
      </c>
    </row>
    <row r="32" spans="1:35" ht="15">
      <c r="A32" s="401"/>
      <c r="B32" s="471"/>
      <c r="C32" s="398"/>
      <c r="D32" s="399"/>
      <c r="E32" s="400"/>
      <c r="F32" s="398"/>
      <c r="G32" s="399"/>
      <c r="H32" s="400"/>
      <c r="I32" s="651"/>
      <c r="J32" s="652"/>
      <c r="K32" s="653"/>
      <c r="L32" s="654"/>
      <c r="M32" s="390"/>
      <c r="N32" s="391"/>
      <c r="O32" s="661"/>
      <c r="P32" s="396"/>
      <c r="Q32" s="233">
        <f t="shared" si="20"/>
        <v>0</v>
      </c>
      <c r="R32" s="234">
        <f t="shared" si="21"/>
        <v>5</v>
      </c>
      <c r="S32" s="234">
        <f t="shared" si="22"/>
        <v>10</v>
      </c>
      <c r="T32" s="234">
        <f t="shared" si="23"/>
        <v>0</v>
      </c>
      <c r="U32" s="234">
        <f t="shared" si="24"/>
        <v>8</v>
      </c>
      <c r="V32" s="235">
        <f t="shared" si="25"/>
        <v>0</v>
      </c>
      <c r="W32" s="222"/>
      <c r="X32" s="220"/>
      <c r="Y32" s="220"/>
      <c r="Z32" s="220"/>
      <c r="AA32" s="220"/>
      <c r="AB32" s="229"/>
      <c r="AC32" s="222"/>
      <c r="AD32" s="219">
        <v>5</v>
      </c>
      <c r="AE32" s="219">
        <v>10</v>
      </c>
      <c r="AF32" s="219"/>
      <c r="AG32" s="220">
        <v>8</v>
      </c>
      <c r="AH32" s="221"/>
      <c r="AI32" s="344" t="s">
        <v>149</v>
      </c>
    </row>
    <row r="33" spans="1:35" ht="45">
      <c r="A33" s="384">
        <v>19</v>
      </c>
      <c r="B33" s="386" t="s">
        <v>79</v>
      </c>
      <c r="C33" s="388"/>
      <c r="D33" s="380"/>
      <c r="E33" s="382"/>
      <c r="F33" s="388">
        <v>2</v>
      </c>
      <c r="G33" s="380"/>
      <c r="H33" s="382"/>
      <c r="I33" s="644">
        <f>C34+F33</f>
        <v>2</v>
      </c>
      <c r="J33" s="645">
        <f>D34+G34</f>
        <v>0</v>
      </c>
      <c r="K33" s="646">
        <f>E34+H34</f>
        <v>0</v>
      </c>
      <c r="L33" s="631">
        <f t="shared" si="17"/>
        <v>2</v>
      </c>
      <c r="M33" s="376"/>
      <c r="N33" s="378" t="s">
        <v>165</v>
      </c>
      <c r="O33" s="659">
        <f>SUM(Q34:T34,Q33:T33)</f>
        <v>30</v>
      </c>
      <c r="P33" s="637">
        <f>SUM(Q34:V34,Q33:V33)</f>
        <v>45</v>
      </c>
      <c r="Q33" s="233">
        <f aca="true" t="shared" si="28" ref="Q33:V33">W33+AC33</f>
        <v>10</v>
      </c>
      <c r="R33" s="234">
        <f t="shared" si="28"/>
        <v>0</v>
      </c>
      <c r="S33" s="234">
        <f t="shared" si="28"/>
        <v>5</v>
      </c>
      <c r="T33" s="234">
        <f t="shared" si="28"/>
        <v>0</v>
      </c>
      <c r="U33" s="234">
        <f t="shared" si="28"/>
        <v>7</v>
      </c>
      <c r="V33" s="235">
        <f t="shared" si="28"/>
        <v>0</v>
      </c>
      <c r="W33" s="222"/>
      <c r="X33" s="220"/>
      <c r="Y33" s="220"/>
      <c r="Z33" s="220"/>
      <c r="AA33" s="220"/>
      <c r="AB33" s="229"/>
      <c r="AC33" s="222">
        <v>10</v>
      </c>
      <c r="AD33" s="219"/>
      <c r="AE33" s="219">
        <v>5</v>
      </c>
      <c r="AF33" s="219"/>
      <c r="AG33" s="220">
        <v>7</v>
      </c>
      <c r="AH33" s="221"/>
      <c r="AI33" s="348" t="s">
        <v>204</v>
      </c>
    </row>
    <row r="34" spans="1:35" ht="15">
      <c r="A34" s="401"/>
      <c r="B34" s="397"/>
      <c r="C34" s="398"/>
      <c r="D34" s="399"/>
      <c r="E34" s="400"/>
      <c r="F34" s="398"/>
      <c r="G34" s="399"/>
      <c r="H34" s="400"/>
      <c r="I34" s="651"/>
      <c r="J34" s="652"/>
      <c r="K34" s="653"/>
      <c r="L34" s="654"/>
      <c r="M34" s="390"/>
      <c r="N34" s="391"/>
      <c r="O34" s="661"/>
      <c r="P34" s="396"/>
      <c r="Q34" s="233">
        <f t="shared" si="20"/>
        <v>0</v>
      </c>
      <c r="R34" s="234">
        <f t="shared" si="21"/>
        <v>5</v>
      </c>
      <c r="S34" s="234">
        <f t="shared" si="22"/>
        <v>10</v>
      </c>
      <c r="T34" s="234">
        <f t="shared" si="23"/>
        <v>0</v>
      </c>
      <c r="U34" s="234">
        <f t="shared" si="24"/>
        <v>8</v>
      </c>
      <c r="V34" s="235">
        <f t="shared" si="25"/>
        <v>0</v>
      </c>
      <c r="W34" s="222"/>
      <c r="X34" s="220"/>
      <c r="Y34" s="220"/>
      <c r="Z34" s="220"/>
      <c r="AA34" s="220"/>
      <c r="AB34" s="229"/>
      <c r="AC34" s="222"/>
      <c r="AD34" s="219">
        <v>5</v>
      </c>
      <c r="AE34" s="219">
        <v>10</v>
      </c>
      <c r="AF34" s="219"/>
      <c r="AG34" s="220">
        <v>8</v>
      </c>
      <c r="AH34" s="221"/>
      <c r="AI34" s="344" t="s">
        <v>149</v>
      </c>
    </row>
    <row r="35" spans="1:35" s="366" customFormat="1" ht="15">
      <c r="A35" s="231">
        <v>20</v>
      </c>
      <c r="B35" s="292" t="s">
        <v>80</v>
      </c>
      <c r="C35" s="286">
        <v>1</v>
      </c>
      <c r="D35" s="284"/>
      <c r="E35" s="285"/>
      <c r="F35" s="286"/>
      <c r="G35" s="287"/>
      <c r="H35" s="288"/>
      <c r="I35" s="209">
        <f t="shared" si="14"/>
        <v>1</v>
      </c>
      <c r="J35" s="207">
        <f t="shared" si="15"/>
        <v>0</v>
      </c>
      <c r="K35" s="211">
        <f t="shared" si="16"/>
        <v>0</v>
      </c>
      <c r="L35" s="204">
        <f t="shared" si="17"/>
        <v>1</v>
      </c>
      <c r="M35" s="289" t="s">
        <v>165</v>
      </c>
      <c r="N35" s="643"/>
      <c r="O35" s="635">
        <f t="shared" si="18"/>
        <v>20</v>
      </c>
      <c r="P35" s="214">
        <f t="shared" si="19"/>
        <v>29</v>
      </c>
      <c r="Q35" s="233">
        <f t="shared" si="20"/>
        <v>10</v>
      </c>
      <c r="R35" s="234">
        <f t="shared" si="21"/>
        <v>0</v>
      </c>
      <c r="S35" s="234">
        <f t="shared" si="22"/>
        <v>10</v>
      </c>
      <c r="T35" s="234">
        <f t="shared" si="23"/>
        <v>0</v>
      </c>
      <c r="U35" s="234">
        <f t="shared" si="24"/>
        <v>9</v>
      </c>
      <c r="V35" s="235">
        <f t="shared" si="25"/>
        <v>0</v>
      </c>
      <c r="W35" s="286">
        <v>10</v>
      </c>
      <c r="X35" s="284"/>
      <c r="Y35" s="284">
        <v>10</v>
      </c>
      <c r="Z35" s="284"/>
      <c r="AA35" s="284">
        <v>9</v>
      </c>
      <c r="AB35" s="288"/>
      <c r="AC35" s="286"/>
      <c r="AD35" s="283"/>
      <c r="AE35" s="283"/>
      <c r="AF35" s="283"/>
      <c r="AG35" s="284"/>
      <c r="AH35" s="285"/>
      <c r="AI35" s="365" t="s">
        <v>150</v>
      </c>
    </row>
    <row r="36" spans="1:35" ht="45">
      <c r="A36" s="244">
        <v>21</v>
      </c>
      <c r="B36" s="238" t="s">
        <v>82</v>
      </c>
      <c r="C36" s="222">
        <v>1</v>
      </c>
      <c r="D36" s="220"/>
      <c r="E36" s="221"/>
      <c r="F36" s="222"/>
      <c r="G36" s="239"/>
      <c r="H36" s="229"/>
      <c r="I36" s="209">
        <f t="shared" si="14"/>
        <v>1</v>
      </c>
      <c r="J36" s="207">
        <f t="shared" si="15"/>
        <v>0</v>
      </c>
      <c r="K36" s="211">
        <f t="shared" si="16"/>
        <v>0</v>
      </c>
      <c r="L36" s="204">
        <f t="shared" si="17"/>
        <v>1</v>
      </c>
      <c r="M36" s="226" t="s">
        <v>165</v>
      </c>
      <c r="N36" s="345"/>
      <c r="O36" s="635">
        <f t="shared" si="18"/>
        <v>20</v>
      </c>
      <c r="P36" s="214">
        <f t="shared" si="19"/>
        <v>29</v>
      </c>
      <c r="Q36" s="233">
        <f t="shared" si="20"/>
        <v>0</v>
      </c>
      <c r="R36" s="234">
        <f t="shared" si="21"/>
        <v>5</v>
      </c>
      <c r="S36" s="234">
        <f t="shared" si="22"/>
        <v>15</v>
      </c>
      <c r="T36" s="234">
        <f t="shared" si="23"/>
        <v>0</v>
      </c>
      <c r="U36" s="234">
        <f t="shared" si="24"/>
        <v>9</v>
      </c>
      <c r="V36" s="235">
        <f t="shared" si="25"/>
        <v>0</v>
      </c>
      <c r="W36" s="222"/>
      <c r="X36" s="220">
        <v>5</v>
      </c>
      <c r="Y36" s="220">
        <v>15</v>
      </c>
      <c r="Z36" s="220"/>
      <c r="AA36" s="220">
        <v>9</v>
      </c>
      <c r="AB36" s="229"/>
      <c r="AC36" s="222"/>
      <c r="AD36" s="219"/>
      <c r="AE36" s="219"/>
      <c r="AF36" s="219"/>
      <c r="AG36" s="220"/>
      <c r="AH36" s="221"/>
      <c r="AI36" s="348" t="s">
        <v>200</v>
      </c>
    </row>
    <row r="37" spans="1:35" ht="15">
      <c r="A37" s="384">
        <v>22</v>
      </c>
      <c r="B37" s="386" t="s">
        <v>81</v>
      </c>
      <c r="C37" s="388"/>
      <c r="D37" s="380"/>
      <c r="E37" s="382"/>
      <c r="F37" s="388">
        <v>1</v>
      </c>
      <c r="G37" s="380"/>
      <c r="H37" s="382"/>
      <c r="I37" s="644">
        <f>C371+F37</f>
        <v>1</v>
      </c>
      <c r="J37" s="645">
        <f>D38+G38</f>
        <v>0</v>
      </c>
      <c r="K37" s="646">
        <f>E38+H38</f>
        <v>0</v>
      </c>
      <c r="L37" s="631">
        <v>1</v>
      </c>
      <c r="M37" s="472"/>
      <c r="N37" s="378" t="s">
        <v>165</v>
      </c>
      <c r="O37" s="659">
        <f>SUM(Q38:T38,Q37:T37)</f>
        <v>20</v>
      </c>
      <c r="P37" s="637">
        <f>SUM(Q38:V38,Q37:V37)</f>
        <v>29</v>
      </c>
      <c r="Q37" s="233">
        <f aca="true" t="shared" si="29" ref="Q37:V37">W37+AC37</f>
        <v>5</v>
      </c>
      <c r="R37" s="234">
        <f t="shared" si="29"/>
        <v>0</v>
      </c>
      <c r="S37" s="234">
        <f t="shared" si="29"/>
        <v>0</v>
      </c>
      <c r="T37" s="234">
        <f t="shared" si="29"/>
        <v>0</v>
      </c>
      <c r="U37" s="234">
        <f t="shared" si="29"/>
        <v>2</v>
      </c>
      <c r="V37" s="235">
        <f t="shared" si="29"/>
        <v>0</v>
      </c>
      <c r="W37" s="222"/>
      <c r="X37" s="220"/>
      <c r="Y37" s="220"/>
      <c r="Z37" s="220"/>
      <c r="AA37" s="220"/>
      <c r="AB37" s="229"/>
      <c r="AC37" s="222">
        <v>5</v>
      </c>
      <c r="AD37" s="219"/>
      <c r="AE37" s="219"/>
      <c r="AF37" s="219"/>
      <c r="AG37" s="220">
        <v>2</v>
      </c>
      <c r="AH37" s="221"/>
      <c r="AI37" s="348" t="s">
        <v>205</v>
      </c>
    </row>
    <row r="38" spans="1:35" ht="15">
      <c r="A38" s="401"/>
      <c r="B38" s="397"/>
      <c r="C38" s="398"/>
      <c r="D38" s="399"/>
      <c r="E38" s="400"/>
      <c r="F38" s="398"/>
      <c r="G38" s="399"/>
      <c r="H38" s="400"/>
      <c r="I38" s="651"/>
      <c r="J38" s="652"/>
      <c r="K38" s="653"/>
      <c r="L38" s="654"/>
      <c r="M38" s="473"/>
      <c r="N38" s="391"/>
      <c r="O38" s="661"/>
      <c r="P38" s="396"/>
      <c r="Q38" s="233">
        <f t="shared" si="20"/>
        <v>0</v>
      </c>
      <c r="R38" s="234">
        <f t="shared" si="21"/>
        <v>5</v>
      </c>
      <c r="S38" s="234">
        <f t="shared" si="22"/>
        <v>10</v>
      </c>
      <c r="T38" s="234">
        <f t="shared" si="23"/>
        <v>0</v>
      </c>
      <c r="U38" s="234">
        <f t="shared" si="24"/>
        <v>7</v>
      </c>
      <c r="V38" s="235">
        <f t="shared" si="25"/>
        <v>0</v>
      </c>
      <c r="W38" s="222"/>
      <c r="X38" s="220"/>
      <c r="Y38" s="220"/>
      <c r="Z38" s="220"/>
      <c r="AA38" s="220"/>
      <c r="AB38" s="229"/>
      <c r="AC38" s="222"/>
      <c r="AD38" s="219">
        <v>5</v>
      </c>
      <c r="AE38" s="219">
        <v>10</v>
      </c>
      <c r="AF38" s="219"/>
      <c r="AG38" s="220">
        <v>7</v>
      </c>
      <c r="AH38" s="221"/>
      <c r="AI38" s="344" t="s">
        <v>149</v>
      </c>
    </row>
    <row r="39" spans="1:35" s="182" customFormat="1" ht="30">
      <c r="A39" s="244">
        <v>23</v>
      </c>
      <c r="B39" s="238" t="s">
        <v>83</v>
      </c>
      <c r="C39" s="222">
        <v>1</v>
      </c>
      <c r="D39" s="220"/>
      <c r="E39" s="221"/>
      <c r="F39" s="222"/>
      <c r="G39" s="239"/>
      <c r="H39" s="229"/>
      <c r="I39" s="209">
        <f t="shared" si="14"/>
        <v>1</v>
      </c>
      <c r="J39" s="207">
        <f t="shared" si="15"/>
        <v>0</v>
      </c>
      <c r="K39" s="211">
        <f t="shared" si="16"/>
        <v>0</v>
      </c>
      <c r="L39" s="204">
        <f t="shared" si="17"/>
        <v>1</v>
      </c>
      <c r="M39" s="226" t="s">
        <v>165</v>
      </c>
      <c r="N39" s="227"/>
      <c r="O39" s="214">
        <f t="shared" si="18"/>
        <v>20</v>
      </c>
      <c r="P39" s="214">
        <f t="shared" si="19"/>
        <v>29</v>
      </c>
      <c r="Q39" s="233">
        <f t="shared" si="20"/>
        <v>5</v>
      </c>
      <c r="R39" s="234">
        <f t="shared" si="21"/>
        <v>5</v>
      </c>
      <c r="S39" s="234">
        <f t="shared" si="22"/>
        <v>10</v>
      </c>
      <c r="T39" s="234">
        <f t="shared" si="23"/>
        <v>0</v>
      </c>
      <c r="U39" s="234">
        <f t="shared" si="24"/>
        <v>9</v>
      </c>
      <c r="V39" s="235">
        <f t="shared" si="25"/>
        <v>0</v>
      </c>
      <c r="W39" s="222">
        <v>5</v>
      </c>
      <c r="X39" s="220">
        <v>5</v>
      </c>
      <c r="Y39" s="220">
        <v>10</v>
      </c>
      <c r="Z39" s="220"/>
      <c r="AA39" s="220">
        <v>9</v>
      </c>
      <c r="AB39" s="229"/>
      <c r="AC39" s="222"/>
      <c r="AD39" s="219"/>
      <c r="AE39" s="219"/>
      <c r="AF39" s="219"/>
      <c r="AG39" s="220"/>
      <c r="AH39" s="221"/>
      <c r="AI39" s="344" t="s">
        <v>149</v>
      </c>
    </row>
    <row r="40" spans="1:35" s="366" customFormat="1" ht="30">
      <c r="A40" s="231">
        <v>24</v>
      </c>
      <c r="B40" s="292" t="s">
        <v>84</v>
      </c>
      <c r="C40" s="286">
        <v>1</v>
      </c>
      <c r="D40" s="284"/>
      <c r="E40" s="285"/>
      <c r="F40" s="286"/>
      <c r="G40" s="287"/>
      <c r="H40" s="288"/>
      <c r="I40" s="209">
        <f t="shared" si="14"/>
        <v>1</v>
      </c>
      <c r="J40" s="207">
        <f t="shared" si="15"/>
        <v>0</v>
      </c>
      <c r="K40" s="211">
        <f t="shared" si="16"/>
        <v>0</v>
      </c>
      <c r="L40" s="204">
        <f t="shared" si="17"/>
        <v>1</v>
      </c>
      <c r="M40" s="289" t="s">
        <v>165</v>
      </c>
      <c r="N40" s="290"/>
      <c r="O40" s="214">
        <f t="shared" si="18"/>
        <v>20</v>
      </c>
      <c r="P40" s="214">
        <f t="shared" si="19"/>
        <v>29</v>
      </c>
      <c r="Q40" s="233">
        <f t="shared" si="20"/>
        <v>5</v>
      </c>
      <c r="R40" s="234">
        <f t="shared" si="21"/>
        <v>5</v>
      </c>
      <c r="S40" s="234">
        <f t="shared" si="22"/>
        <v>10</v>
      </c>
      <c r="T40" s="234">
        <f t="shared" si="23"/>
        <v>0</v>
      </c>
      <c r="U40" s="663">
        <f t="shared" si="24"/>
        <v>9</v>
      </c>
      <c r="V40" s="235">
        <f t="shared" si="25"/>
        <v>0</v>
      </c>
      <c r="W40" s="286">
        <v>5</v>
      </c>
      <c r="X40" s="284">
        <v>5</v>
      </c>
      <c r="Y40" s="284">
        <v>10</v>
      </c>
      <c r="Z40" s="284"/>
      <c r="AA40" s="284">
        <v>9</v>
      </c>
      <c r="AB40" s="288"/>
      <c r="AC40" s="286"/>
      <c r="AD40" s="283"/>
      <c r="AE40" s="283"/>
      <c r="AF40" s="283"/>
      <c r="AG40" s="284"/>
      <c r="AH40" s="285"/>
      <c r="AI40" s="365" t="s">
        <v>150</v>
      </c>
    </row>
    <row r="41" spans="1:35" ht="15">
      <c r="A41" s="231"/>
      <c r="B41" s="232" t="s">
        <v>58</v>
      </c>
      <c r="C41" s="209"/>
      <c r="D41" s="207"/>
      <c r="E41" s="208"/>
      <c r="F41" s="209"/>
      <c r="G41" s="210"/>
      <c r="H41" s="215"/>
      <c r="I41" s="209">
        <f t="shared" si="14"/>
        <v>0</v>
      </c>
      <c r="J41" s="207">
        <f t="shared" si="15"/>
        <v>0</v>
      </c>
      <c r="K41" s="211">
        <f t="shared" si="16"/>
        <v>0</v>
      </c>
      <c r="L41" s="204">
        <f t="shared" si="17"/>
        <v>0</v>
      </c>
      <c r="M41" s="212"/>
      <c r="N41" s="213"/>
      <c r="O41" s="214">
        <f t="shared" si="18"/>
        <v>0</v>
      </c>
      <c r="P41" s="214">
        <f t="shared" si="19"/>
        <v>0</v>
      </c>
      <c r="Q41" s="233">
        <f t="shared" si="20"/>
        <v>0</v>
      </c>
      <c r="R41" s="234">
        <f t="shared" si="21"/>
        <v>0</v>
      </c>
      <c r="S41" s="234">
        <f t="shared" si="22"/>
        <v>0</v>
      </c>
      <c r="T41" s="234">
        <f t="shared" si="23"/>
        <v>0</v>
      </c>
      <c r="U41" s="234">
        <f t="shared" si="24"/>
        <v>0</v>
      </c>
      <c r="V41" s="235">
        <f t="shared" si="25"/>
        <v>0</v>
      </c>
      <c r="W41" s="209"/>
      <c r="X41" s="207"/>
      <c r="Y41" s="207"/>
      <c r="Z41" s="207"/>
      <c r="AA41" s="207"/>
      <c r="AB41" s="215"/>
      <c r="AC41" s="209"/>
      <c r="AD41" s="206"/>
      <c r="AE41" s="206"/>
      <c r="AF41" s="206"/>
      <c r="AG41" s="207"/>
      <c r="AH41" s="208"/>
      <c r="AI41" s="236"/>
    </row>
    <row r="42" spans="1:35" ht="15">
      <c r="A42" s="244">
        <v>25</v>
      </c>
      <c r="B42" s="238" t="s">
        <v>85</v>
      </c>
      <c r="C42" s="222"/>
      <c r="D42" s="220"/>
      <c r="E42" s="221"/>
      <c r="F42" s="222"/>
      <c r="G42" s="239"/>
      <c r="H42" s="229">
        <v>11</v>
      </c>
      <c r="I42" s="209">
        <f t="shared" si="14"/>
        <v>0</v>
      </c>
      <c r="J42" s="207">
        <f t="shared" si="15"/>
        <v>0</v>
      </c>
      <c r="K42" s="211">
        <f t="shared" si="16"/>
        <v>11</v>
      </c>
      <c r="L42" s="204">
        <f t="shared" si="17"/>
        <v>11</v>
      </c>
      <c r="M42" s="226"/>
      <c r="N42" s="227" t="s">
        <v>165</v>
      </c>
      <c r="O42" s="214">
        <f t="shared" si="18"/>
        <v>0</v>
      </c>
      <c r="P42" s="214">
        <f t="shared" si="19"/>
        <v>300</v>
      </c>
      <c r="Q42" s="233">
        <f t="shared" si="20"/>
        <v>0</v>
      </c>
      <c r="R42" s="234">
        <f t="shared" si="21"/>
        <v>0</v>
      </c>
      <c r="S42" s="234">
        <f t="shared" si="22"/>
        <v>0</v>
      </c>
      <c r="T42" s="234">
        <f t="shared" si="23"/>
        <v>0</v>
      </c>
      <c r="U42" s="234">
        <f t="shared" si="24"/>
        <v>0</v>
      </c>
      <c r="V42" s="235">
        <f t="shared" si="25"/>
        <v>300</v>
      </c>
      <c r="W42" s="222"/>
      <c r="X42" s="220"/>
      <c r="Y42" s="220"/>
      <c r="Z42" s="220"/>
      <c r="AA42" s="220"/>
      <c r="AB42" s="229"/>
      <c r="AC42" s="222"/>
      <c r="AD42" s="219"/>
      <c r="AE42" s="219"/>
      <c r="AF42" s="219"/>
      <c r="AG42" s="220"/>
      <c r="AH42" s="221">
        <v>300</v>
      </c>
      <c r="AI42" s="243"/>
    </row>
    <row r="43" spans="1:35" ht="15">
      <c r="A43" s="231"/>
      <c r="B43" s="232" t="s">
        <v>59</v>
      </c>
      <c r="C43" s="209"/>
      <c r="D43" s="207"/>
      <c r="E43" s="208"/>
      <c r="F43" s="209"/>
      <c r="G43" s="210"/>
      <c r="H43" s="215"/>
      <c r="I43" s="209">
        <f t="shared" si="14"/>
        <v>0</v>
      </c>
      <c r="J43" s="207">
        <f t="shared" si="15"/>
        <v>0</v>
      </c>
      <c r="K43" s="211">
        <f t="shared" si="16"/>
        <v>0</v>
      </c>
      <c r="L43" s="204">
        <f t="shared" si="17"/>
        <v>0</v>
      </c>
      <c r="M43" s="212"/>
      <c r="N43" s="213"/>
      <c r="O43" s="214">
        <f t="shared" si="18"/>
        <v>0</v>
      </c>
      <c r="P43" s="214">
        <f t="shared" si="19"/>
        <v>0</v>
      </c>
      <c r="Q43" s="233">
        <f t="shared" si="20"/>
        <v>0</v>
      </c>
      <c r="R43" s="234">
        <f t="shared" si="21"/>
        <v>0</v>
      </c>
      <c r="S43" s="234">
        <f t="shared" si="22"/>
        <v>0</v>
      </c>
      <c r="T43" s="234">
        <f t="shared" si="23"/>
        <v>0</v>
      </c>
      <c r="U43" s="234">
        <f t="shared" si="24"/>
        <v>0</v>
      </c>
      <c r="V43" s="235">
        <f t="shared" si="25"/>
        <v>0</v>
      </c>
      <c r="W43" s="209"/>
      <c r="X43" s="207"/>
      <c r="Y43" s="207"/>
      <c r="Z43" s="207"/>
      <c r="AA43" s="207"/>
      <c r="AB43" s="215"/>
      <c r="AC43" s="209"/>
      <c r="AD43" s="206"/>
      <c r="AE43" s="206"/>
      <c r="AF43" s="206"/>
      <c r="AG43" s="207"/>
      <c r="AH43" s="208"/>
      <c r="AI43" s="236"/>
    </row>
    <row r="44" spans="1:35" s="179" customFormat="1" ht="15">
      <c r="A44" s="231">
        <v>26</v>
      </c>
      <c r="B44" s="292" t="s">
        <v>234</v>
      </c>
      <c r="C44" s="286"/>
      <c r="D44" s="284"/>
      <c r="E44" s="285"/>
      <c r="F44" s="286">
        <v>1.5</v>
      </c>
      <c r="G44" s="287"/>
      <c r="H44" s="288"/>
      <c r="I44" s="209">
        <f>C44+F44</f>
        <v>1.5</v>
      </c>
      <c r="J44" s="207">
        <f>D44+G44</f>
        <v>0</v>
      </c>
      <c r="K44" s="211">
        <f>E44+H44</f>
        <v>0</v>
      </c>
      <c r="L44" s="204">
        <f>SUM(I44:K44)</f>
        <v>1.5</v>
      </c>
      <c r="M44" s="289"/>
      <c r="N44" s="290" t="s">
        <v>165</v>
      </c>
      <c r="O44" s="214">
        <f>SUM(Q44:T44)</f>
        <v>15</v>
      </c>
      <c r="P44" s="214">
        <f>SUM(Q44:V44)</f>
        <v>23</v>
      </c>
      <c r="Q44" s="233">
        <f aca="true" t="shared" si="30" ref="Q44:V44">W44+AC44</f>
        <v>0</v>
      </c>
      <c r="R44" s="234">
        <f t="shared" si="30"/>
        <v>15</v>
      </c>
      <c r="S44" s="234">
        <f t="shared" si="30"/>
        <v>0</v>
      </c>
      <c r="T44" s="234">
        <f t="shared" si="30"/>
        <v>0</v>
      </c>
      <c r="U44" s="234">
        <f t="shared" si="30"/>
        <v>8</v>
      </c>
      <c r="V44" s="235">
        <f t="shared" si="30"/>
        <v>0</v>
      </c>
      <c r="W44" s="286"/>
      <c r="X44" s="284"/>
      <c r="Y44" s="284"/>
      <c r="Z44" s="284"/>
      <c r="AA44" s="284"/>
      <c r="AB44" s="288"/>
      <c r="AC44" s="286"/>
      <c r="AD44" s="283">
        <v>15</v>
      </c>
      <c r="AE44" s="283"/>
      <c r="AF44" s="283"/>
      <c r="AG44" s="284">
        <v>8</v>
      </c>
      <c r="AH44" s="285"/>
      <c r="AI44" s="291" t="s">
        <v>142</v>
      </c>
    </row>
    <row r="45" spans="1:35" ht="15.75" thickBot="1">
      <c r="A45" s="244">
        <v>27</v>
      </c>
      <c r="B45" s="238" t="s">
        <v>213</v>
      </c>
      <c r="C45" s="222">
        <v>2.5</v>
      </c>
      <c r="D45" s="220"/>
      <c r="E45" s="221"/>
      <c r="F45" s="222"/>
      <c r="G45" s="239"/>
      <c r="H45" s="229"/>
      <c r="I45" s="223">
        <f t="shared" si="14"/>
        <v>2.5</v>
      </c>
      <c r="J45" s="224">
        <f t="shared" si="15"/>
        <v>0</v>
      </c>
      <c r="K45" s="225">
        <f t="shared" si="16"/>
        <v>0</v>
      </c>
      <c r="L45" s="217">
        <f t="shared" si="17"/>
        <v>2.5</v>
      </c>
      <c r="M45" s="226" t="s">
        <v>164</v>
      </c>
      <c r="N45" s="227"/>
      <c r="O45" s="214">
        <f t="shared" si="18"/>
        <v>40</v>
      </c>
      <c r="P45" s="214">
        <f t="shared" si="19"/>
        <v>65</v>
      </c>
      <c r="Q45" s="233">
        <f t="shared" si="20"/>
        <v>0</v>
      </c>
      <c r="R45" s="234">
        <f t="shared" si="21"/>
        <v>10</v>
      </c>
      <c r="S45" s="234">
        <f t="shared" si="22"/>
        <v>30</v>
      </c>
      <c r="T45" s="234">
        <f t="shared" si="23"/>
        <v>0</v>
      </c>
      <c r="U45" s="234">
        <f t="shared" si="24"/>
        <v>25</v>
      </c>
      <c r="V45" s="235">
        <f t="shared" si="25"/>
        <v>0</v>
      </c>
      <c r="W45" s="222"/>
      <c r="X45" s="220">
        <v>10</v>
      </c>
      <c r="Y45" s="220">
        <v>30</v>
      </c>
      <c r="Z45" s="220"/>
      <c r="AA45" s="220">
        <v>25</v>
      </c>
      <c r="AB45" s="229"/>
      <c r="AC45" s="222"/>
      <c r="AD45" s="219"/>
      <c r="AE45" s="219"/>
      <c r="AF45" s="219"/>
      <c r="AG45" s="220"/>
      <c r="AH45" s="221"/>
      <c r="AI45" s="243" t="s">
        <v>150</v>
      </c>
    </row>
    <row r="46" spans="1:35" s="7" customFormat="1" ht="12.75" customHeight="1" thickBot="1">
      <c r="A46" s="419" t="s">
        <v>6</v>
      </c>
      <c r="B46" s="420"/>
      <c r="C46" s="197">
        <f aca="true" t="shared" si="31" ref="C46:L46">SUM(C8:C45)</f>
        <v>29</v>
      </c>
      <c r="D46" s="200">
        <f t="shared" si="31"/>
        <v>0</v>
      </c>
      <c r="E46" s="198">
        <f t="shared" si="31"/>
        <v>0</v>
      </c>
      <c r="F46" s="197">
        <f t="shared" si="31"/>
        <v>20</v>
      </c>
      <c r="G46" s="200">
        <f t="shared" si="31"/>
        <v>0</v>
      </c>
      <c r="H46" s="198">
        <f t="shared" si="31"/>
        <v>11</v>
      </c>
      <c r="I46" s="296">
        <f t="shared" si="31"/>
        <v>49</v>
      </c>
      <c r="J46" s="297">
        <f t="shared" si="31"/>
        <v>0</v>
      </c>
      <c r="K46" s="298">
        <f t="shared" si="31"/>
        <v>11</v>
      </c>
      <c r="L46" s="299">
        <f t="shared" si="31"/>
        <v>60</v>
      </c>
      <c r="M46" s="300">
        <f>COUNTIF(M8:M45,"EGZ")</f>
        <v>5</v>
      </c>
      <c r="N46" s="197">
        <f>COUNTIF(N8:N45,"EGZ")</f>
        <v>2</v>
      </c>
      <c r="O46" s="664">
        <f aca="true" t="shared" si="32" ref="O46:AH46">SUM(O8:O45)</f>
        <v>815</v>
      </c>
      <c r="P46" s="665">
        <f t="shared" si="32"/>
        <v>1525</v>
      </c>
      <c r="Q46" s="666">
        <f t="shared" si="32"/>
        <v>145</v>
      </c>
      <c r="R46" s="667">
        <f t="shared" si="32"/>
        <v>90</v>
      </c>
      <c r="S46" s="667">
        <f t="shared" si="32"/>
        <v>580</v>
      </c>
      <c r="T46" s="667">
        <f t="shared" si="32"/>
        <v>0</v>
      </c>
      <c r="U46" s="667">
        <f t="shared" si="32"/>
        <v>410</v>
      </c>
      <c r="V46" s="668">
        <f t="shared" si="32"/>
        <v>300</v>
      </c>
      <c r="W46" s="190">
        <f t="shared" si="32"/>
        <v>95</v>
      </c>
      <c r="X46" s="190">
        <f t="shared" si="32"/>
        <v>55</v>
      </c>
      <c r="Y46" s="190">
        <f t="shared" si="32"/>
        <v>345</v>
      </c>
      <c r="Z46" s="190">
        <f t="shared" si="32"/>
        <v>0</v>
      </c>
      <c r="AA46" s="190">
        <f t="shared" si="32"/>
        <v>240</v>
      </c>
      <c r="AB46" s="190">
        <f t="shared" si="32"/>
        <v>0</v>
      </c>
      <c r="AC46" s="190">
        <f t="shared" si="32"/>
        <v>50</v>
      </c>
      <c r="AD46" s="190">
        <f t="shared" si="32"/>
        <v>35</v>
      </c>
      <c r="AE46" s="190">
        <f t="shared" si="32"/>
        <v>235</v>
      </c>
      <c r="AF46" s="190">
        <f t="shared" si="32"/>
        <v>0</v>
      </c>
      <c r="AG46" s="190">
        <f t="shared" si="32"/>
        <v>170</v>
      </c>
      <c r="AH46" s="190">
        <f t="shared" si="32"/>
        <v>300</v>
      </c>
      <c r="AI46" s="302"/>
    </row>
    <row r="47" spans="1:35" s="7" customFormat="1" ht="12.75" customHeight="1" thickBot="1">
      <c r="A47" s="303"/>
      <c r="B47" s="299" t="s">
        <v>33</v>
      </c>
      <c r="C47" s="421">
        <f>SUM(C46:E46)</f>
        <v>29</v>
      </c>
      <c r="D47" s="410"/>
      <c r="E47" s="423"/>
      <c r="F47" s="421">
        <f>SUM(F46:H46)</f>
        <v>31</v>
      </c>
      <c r="G47" s="410"/>
      <c r="H47" s="410"/>
      <c r="I47" s="304"/>
      <c r="J47" s="407" t="s">
        <v>44</v>
      </c>
      <c r="K47" s="408"/>
      <c r="L47" s="409"/>
      <c r="M47" s="410" t="s">
        <v>45</v>
      </c>
      <c r="N47" s="411"/>
      <c r="O47" s="303"/>
      <c r="P47" s="303"/>
      <c r="Q47" s="407">
        <f>W47+AC47</f>
        <v>815</v>
      </c>
      <c r="R47" s="424"/>
      <c r="S47" s="424"/>
      <c r="T47" s="425"/>
      <c r="U47" s="421">
        <f>AA47+AG47</f>
        <v>710</v>
      </c>
      <c r="V47" s="411"/>
      <c r="W47" s="407">
        <f>SUM(W46:Z46)</f>
        <v>495</v>
      </c>
      <c r="X47" s="424"/>
      <c r="Y47" s="424"/>
      <c r="Z47" s="425"/>
      <c r="AA47" s="421">
        <f>SUM(AA46:AB46)</f>
        <v>240</v>
      </c>
      <c r="AB47" s="411"/>
      <c r="AC47" s="407">
        <f>SUM(AC46:AF46)</f>
        <v>320</v>
      </c>
      <c r="AD47" s="424"/>
      <c r="AE47" s="424"/>
      <c r="AF47" s="425"/>
      <c r="AG47" s="421">
        <f>SUM(AG46:AH46)</f>
        <v>470</v>
      </c>
      <c r="AH47" s="411"/>
      <c r="AI47" s="305"/>
    </row>
    <row r="48" spans="1:35" s="7" customFormat="1" ht="12.75" customHeight="1" thickBot="1">
      <c r="A48" s="303"/>
      <c r="B48" s="306"/>
      <c r="C48" s="306"/>
      <c r="D48" s="306"/>
      <c r="E48" s="307"/>
      <c r="F48" s="306"/>
      <c r="G48" s="306"/>
      <c r="H48" s="306"/>
      <c r="I48" s="303"/>
      <c r="J48" s="421" t="s">
        <v>42</v>
      </c>
      <c r="K48" s="422"/>
      <c r="L48" s="422"/>
      <c r="M48" s="422"/>
      <c r="N48" s="423"/>
      <c r="O48" s="308"/>
      <c r="P48" s="303"/>
      <c r="Q48" s="421">
        <f>W48+AC48</f>
        <v>1525</v>
      </c>
      <c r="R48" s="422"/>
      <c r="S48" s="422"/>
      <c r="T48" s="422"/>
      <c r="U48" s="422"/>
      <c r="V48" s="423"/>
      <c r="W48" s="421">
        <f>W47+AA47</f>
        <v>735</v>
      </c>
      <c r="X48" s="422"/>
      <c r="Y48" s="422"/>
      <c r="Z48" s="422"/>
      <c r="AA48" s="422"/>
      <c r="AB48" s="423"/>
      <c r="AC48" s="421">
        <f>AC47+AG47</f>
        <v>790</v>
      </c>
      <c r="AD48" s="410"/>
      <c r="AE48" s="410"/>
      <c r="AF48" s="410"/>
      <c r="AG48" s="410"/>
      <c r="AH48" s="411"/>
      <c r="AI48" s="305"/>
    </row>
    <row r="49" spans="1:35" s="7" customFormat="1" ht="12.7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8"/>
      <c r="O49" s="28"/>
      <c r="P49" s="28"/>
      <c r="Q49" s="31"/>
      <c r="R49" s="31"/>
      <c r="S49" s="31"/>
      <c r="T49" s="31"/>
      <c r="U49" s="31"/>
      <c r="V49" s="3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9"/>
    </row>
    <row r="50" spans="1:35" ht="12.75" customHeight="1">
      <c r="A50" s="414" t="s">
        <v>25</v>
      </c>
      <c r="B50" s="415"/>
      <c r="C50" s="416" t="s">
        <v>26</v>
      </c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8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2.75">
      <c r="A51" s="412" t="s">
        <v>47</v>
      </c>
      <c r="B51" s="413"/>
      <c r="C51" s="413" t="s">
        <v>8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87" t="s">
        <v>28</v>
      </c>
      <c r="S51" s="36"/>
      <c r="T51" s="36"/>
      <c r="U51" s="36"/>
      <c r="V51" s="37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2.75">
      <c r="A52" s="444" t="s">
        <v>39</v>
      </c>
      <c r="B52" s="443"/>
      <c r="C52" s="413" t="s">
        <v>9</v>
      </c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38" t="s">
        <v>16</v>
      </c>
      <c r="S52" s="36"/>
      <c r="T52" s="36"/>
      <c r="U52" s="37"/>
      <c r="V52" s="90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 thickBot="1">
      <c r="A53" s="444"/>
      <c r="B53" s="443"/>
      <c r="C53" s="443" t="s">
        <v>12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88" t="s">
        <v>46</v>
      </c>
      <c r="S53" s="39"/>
      <c r="T53" s="39"/>
      <c r="U53" s="40"/>
      <c r="V53" s="89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 thickBot="1">
      <c r="A54" s="402"/>
      <c r="B54" s="403"/>
      <c r="C54" s="404" t="s">
        <v>43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6"/>
      <c r="R54" s="105"/>
      <c r="S54" s="103"/>
      <c r="T54" s="103"/>
      <c r="U54" s="103"/>
      <c r="V54" s="102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ht="12.75">
      <c r="V55" s="6"/>
    </row>
  </sheetData>
  <sheetProtection/>
  <mergeCells count="156">
    <mergeCell ref="M37:M38"/>
    <mergeCell ref="N37:N38"/>
    <mergeCell ref="O37:O38"/>
    <mergeCell ref="P37:P38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B31:B32"/>
    <mergeCell ref="A31:A32"/>
    <mergeCell ref="C31:C32"/>
    <mergeCell ref="D31:D32"/>
    <mergeCell ref="E31:E32"/>
    <mergeCell ref="F31:F32"/>
    <mergeCell ref="M28:M29"/>
    <mergeCell ref="N28:N29"/>
    <mergeCell ref="O28:O29"/>
    <mergeCell ref="P28:P29"/>
    <mergeCell ref="G37:G38"/>
    <mergeCell ref="H37:H38"/>
    <mergeCell ref="I37:I38"/>
    <mergeCell ref="J37:J38"/>
    <mergeCell ref="K37:K38"/>
    <mergeCell ref="L37:L38"/>
    <mergeCell ref="G28:G29"/>
    <mergeCell ref="H28:H29"/>
    <mergeCell ref="J28:J29"/>
    <mergeCell ref="K28:K29"/>
    <mergeCell ref="I28:I29"/>
    <mergeCell ref="L28:L29"/>
    <mergeCell ref="A28:A29"/>
    <mergeCell ref="B28:B29"/>
    <mergeCell ref="C28:C29"/>
    <mergeCell ref="D28:D29"/>
    <mergeCell ref="E28:E29"/>
    <mergeCell ref="F28:F29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W47:Z4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46:B46"/>
    <mergeCell ref="Q3:V5"/>
    <mergeCell ref="W3:AB4"/>
    <mergeCell ref="AC3:AH4"/>
    <mergeCell ref="A18:A19"/>
    <mergeCell ref="B18:B19"/>
    <mergeCell ref="M5:N5"/>
    <mergeCell ref="A21:A22"/>
    <mergeCell ref="B21:B22"/>
    <mergeCell ref="C21:C22"/>
    <mergeCell ref="AA47:AB47"/>
    <mergeCell ref="AC47:AF47"/>
    <mergeCell ref="AG47:AH47"/>
    <mergeCell ref="J48:N48"/>
    <mergeCell ref="Q48:V48"/>
    <mergeCell ref="W48:AB48"/>
    <mergeCell ref="AC48:AH48"/>
    <mergeCell ref="J47:L47"/>
    <mergeCell ref="M47:N47"/>
    <mergeCell ref="U47:V47"/>
    <mergeCell ref="A54:B54"/>
    <mergeCell ref="C54:Q54"/>
    <mergeCell ref="A50:B50"/>
    <mergeCell ref="C50:V50"/>
    <mergeCell ref="A51:B51"/>
    <mergeCell ref="C51:Q51"/>
    <mergeCell ref="A52:B52"/>
    <mergeCell ref="C52:Q52"/>
    <mergeCell ref="D21:D22"/>
    <mergeCell ref="A53:B53"/>
    <mergeCell ref="C53:Q53"/>
    <mergeCell ref="C47:E47"/>
    <mergeCell ref="F47:H47"/>
    <mergeCell ref="Q47:T47"/>
    <mergeCell ref="E21:E22"/>
    <mergeCell ref="F21:F22"/>
    <mergeCell ref="G21:G22"/>
    <mergeCell ref="H21:H22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I21:I22"/>
    <mergeCell ref="J21:J22"/>
    <mergeCell ref="K21:K22"/>
    <mergeCell ref="L21:L22"/>
    <mergeCell ref="M21:M22"/>
    <mergeCell ref="N21:N22"/>
    <mergeCell ref="V21:V22"/>
    <mergeCell ref="U21:U22"/>
    <mergeCell ref="T21:T22"/>
    <mergeCell ref="S21:S22"/>
    <mergeCell ref="R21:R22"/>
    <mergeCell ref="Q21:Q22"/>
    <mergeCell ref="P21:P22"/>
    <mergeCell ref="O21:O22"/>
    <mergeCell ref="P18:P19"/>
    <mergeCell ref="O18:O19"/>
    <mergeCell ref="V18:V19"/>
    <mergeCell ref="U18:U19"/>
    <mergeCell ref="T18:T19"/>
    <mergeCell ref="S18:S19"/>
    <mergeCell ref="R18:R19"/>
    <mergeCell ref="Q18:Q19"/>
  </mergeCells>
  <printOptions/>
  <pageMargins left="0" right="0" top="0.3937007874015748" bottom="0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70" zoomScaleNormal="70" zoomScalePageLayoutView="0" workbookViewId="0" topLeftCell="A10">
      <selection activeCell="AC31" sqref="AC31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375" style="1" customWidth="1"/>
    <col min="4" max="5" width="4.00390625" style="1" customWidth="1"/>
    <col min="6" max="6" width="6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4.7539062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2539062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4.375" style="1" bestFit="1" customWidth="1"/>
    <col min="29" max="30" width="3.875" style="1" customWidth="1"/>
    <col min="31" max="31" width="5.25390625" style="1" customWidth="1"/>
    <col min="32" max="32" width="3.875" style="1" customWidth="1"/>
    <col min="33" max="33" width="4.375" style="1" customWidth="1"/>
    <col min="34" max="34" width="6.375" style="1" customWidth="1"/>
    <col min="35" max="35" width="28.125" style="1" customWidth="1"/>
    <col min="36" max="16384" width="9.125" style="1" customWidth="1"/>
  </cols>
  <sheetData>
    <row r="1" spans="1:35" s="163" customFormat="1" ht="36.75" customHeight="1" thickBot="1">
      <c r="A1" s="457" t="s">
        <v>167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85"/>
    </row>
    <row r="2" spans="1:35" s="163" customFormat="1" ht="43.5" customHeight="1" thickBot="1">
      <c r="A2" s="460" t="s">
        <v>237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186"/>
    </row>
    <row r="3" spans="1:35" s="163" customFormat="1" ht="14.25" customHeight="1" thickBot="1">
      <c r="A3" s="450" t="s">
        <v>23</v>
      </c>
      <c r="B3" s="453" t="s">
        <v>24</v>
      </c>
      <c r="C3" s="433" t="s">
        <v>7</v>
      </c>
      <c r="D3" s="434"/>
      <c r="E3" s="434"/>
      <c r="F3" s="434"/>
      <c r="G3" s="434"/>
      <c r="H3" s="434"/>
      <c r="I3" s="434"/>
      <c r="J3" s="434"/>
      <c r="K3" s="434"/>
      <c r="L3" s="458"/>
      <c r="M3" s="426" t="s">
        <v>10</v>
      </c>
      <c r="N3" s="445"/>
      <c r="O3" s="440" t="s">
        <v>49</v>
      </c>
      <c r="P3" s="447" t="s">
        <v>48</v>
      </c>
      <c r="Q3" s="433" t="s">
        <v>1</v>
      </c>
      <c r="R3" s="434"/>
      <c r="S3" s="434"/>
      <c r="T3" s="434"/>
      <c r="U3" s="434"/>
      <c r="V3" s="435"/>
      <c r="W3" s="433" t="s">
        <v>0</v>
      </c>
      <c r="X3" s="434"/>
      <c r="Y3" s="434"/>
      <c r="Z3" s="434"/>
      <c r="AA3" s="434"/>
      <c r="AB3" s="435"/>
      <c r="AC3" s="433" t="s">
        <v>31</v>
      </c>
      <c r="AD3" s="434"/>
      <c r="AE3" s="434"/>
      <c r="AF3" s="434"/>
      <c r="AG3" s="434"/>
      <c r="AH3" s="435"/>
      <c r="AI3" s="426" t="s">
        <v>30</v>
      </c>
    </row>
    <row r="4" spans="1:35" s="163" customFormat="1" ht="12.75" customHeight="1" thickBot="1">
      <c r="A4" s="451"/>
      <c r="B4" s="454"/>
      <c r="C4" s="421" t="s">
        <v>35</v>
      </c>
      <c r="D4" s="410"/>
      <c r="E4" s="410"/>
      <c r="F4" s="410"/>
      <c r="G4" s="410"/>
      <c r="H4" s="411"/>
      <c r="I4" s="421" t="s">
        <v>34</v>
      </c>
      <c r="J4" s="410"/>
      <c r="K4" s="410"/>
      <c r="L4" s="423"/>
      <c r="M4" s="427"/>
      <c r="N4" s="446"/>
      <c r="O4" s="441"/>
      <c r="P4" s="448"/>
      <c r="Q4" s="462"/>
      <c r="R4" s="463"/>
      <c r="S4" s="463"/>
      <c r="T4" s="463"/>
      <c r="U4" s="463"/>
      <c r="V4" s="464"/>
      <c r="W4" s="436"/>
      <c r="X4" s="437"/>
      <c r="Y4" s="437"/>
      <c r="Z4" s="437"/>
      <c r="AA4" s="437"/>
      <c r="AB4" s="438"/>
      <c r="AC4" s="436"/>
      <c r="AD4" s="437"/>
      <c r="AE4" s="437"/>
      <c r="AF4" s="437"/>
      <c r="AG4" s="437"/>
      <c r="AH4" s="438"/>
      <c r="AI4" s="427"/>
    </row>
    <row r="5" spans="1:35" s="163" customFormat="1" ht="12.75" customHeight="1" thickBot="1">
      <c r="A5" s="451"/>
      <c r="B5" s="454"/>
      <c r="C5" s="421" t="s">
        <v>4</v>
      </c>
      <c r="D5" s="410"/>
      <c r="E5" s="423"/>
      <c r="F5" s="421" t="s">
        <v>5</v>
      </c>
      <c r="G5" s="410"/>
      <c r="H5" s="411"/>
      <c r="I5" s="373" t="s">
        <v>36</v>
      </c>
      <c r="J5" s="373" t="s">
        <v>14</v>
      </c>
      <c r="K5" s="373" t="s">
        <v>15</v>
      </c>
      <c r="L5" s="373" t="s">
        <v>41</v>
      </c>
      <c r="M5" s="430" t="s">
        <v>13</v>
      </c>
      <c r="N5" s="431"/>
      <c r="O5" s="441"/>
      <c r="P5" s="448"/>
      <c r="Q5" s="436"/>
      <c r="R5" s="437"/>
      <c r="S5" s="437"/>
      <c r="T5" s="437"/>
      <c r="U5" s="437"/>
      <c r="V5" s="438"/>
      <c r="W5" s="430" t="s">
        <v>29</v>
      </c>
      <c r="X5" s="431"/>
      <c r="Y5" s="431"/>
      <c r="Z5" s="431"/>
      <c r="AA5" s="431"/>
      <c r="AB5" s="432"/>
      <c r="AC5" s="430" t="s">
        <v>29</v>
      </c>
      <c r="AD5" s="431"/>
      <c r="AE5" s="431"/>
      <c r="AF5" s="431"/>
      <c r="AG5" s="431"/>
      <c r="AH5" s="432"/>
      <c r="AI5" s="428"/>
    </row>
    <row r="6" spans="1:35" s="163" customFormat="1" ht="29.25" thickBot="1">
      <c r="A6" s="452"/>
      <c r="B6" s="455"/>
      <c r="C6" s="197" t="s">
        <v>36</v>
      </c>
      <c r="D6" s="198" t="s">
        <v>14</v>
      </c>
      <c r="E6" s="198" t="s">
        <v>15</v>
      </c>
      <c r="F6" s="199" t="s">
        <v>36</v>
      </c>
      <c r="G6" s="200" t="s">
        <v>14</v>
      </c>
      <c r="H6" s="198" t="s">
        <v>15</v>
      </c>
      <c r="I6" s="439"/>
      <c r="J6" s="439"/>
      <c r="K6" s="439"/>
      <c r="L6" s="459"/>
      <c r="M6" s="197" t="s">
        <v>4</v>
      </c>
      <c r="N6" s="201" t="s">
        <v>5</v>
      </c>
      <c r="O6" s="442"/>
      <c r="P6" s="449"/>
      <c r="Q6" s="199" t="s">
        <v>2</v>
      </c>
      <c r="R6" s="202" t="s">
        <v>3</v>
      </c>
      <c r="S6" s="202" t="s">
        <v>11</v>
      </c>
      <c r="T6" s="202" t="s">
        <v>14</v>
      </c>
      <c r="U6" s="202" t="s">
        <v>27</v>
      </c>
      <c r="V6" s="203" t="s">
        <v>15</v>
      </c>
      <c r="W6" s="197" t="s">
        <v>2</v>
      </c>
      <c r="X6" s="200" t="s">
        <v>3</v>
      </c>
      <c r="Y6" s="200" t="s">
        <v>11</v>
      </c>
      <c r="Z6" s="200" t="s">
        <v>14</v>
      </c>
      <c r="AA6" s="200" t="s">
        <v>27</v>
      </c>
      <c r="AB6" s="198" t="s">
        <v>15</v>
      </c>
      <c r="AC6" s="197" t="s">
        <v>2</v>
      </c>
      <c r="AD6" s="200" t="s">
        <v>3</v>
      </c>
      <c r="AE6" s="200" t="s">
        <v>11</v>
      </c>
      <c r="AF6" s="200" t="s">
        <v>14</v>
      </c>
      <c r="AG6" s="200" t="s">
        <v>27</v>
      </c>
      <c r="AH6" s="198" t="s">
        <v>15</v>
      </c>
      <c r="AI6" s="429"/>
    </row>
    <row r="7" spans="1:35" s="163" customFormat="1" ht="15">
      <c r="A7" s="204"/>
      <c r="B7" s="205" t="s">
        <v>51</v>
      </c>
      <c r="C7" s="206"/>
      <c r="D7" s="207"/>
      <c r="E7" s="208"/>
      <c r="F7" s="209"/>
      <c r="G7" s="210"/>
      <c r="H7" s="208"/>
      <c r="I7" s="209">
        <f aca="true" t="shared" si="0" ref="I7:K13">C7+F7</f>
        <v>0</v>
      </c>
      <c r="J7" s="207">
        <f t="shared" si="0"/>
        <v>0</v>
      </c>
      <c r="K7" s="211">
        <f t="shared" si="0"/>
        <v>0</v>
      </c>
      <c r="L7" s="204">
        <f aca="true" t="shared" si="1" ref="L7:L13">SUM(I7:K7)</f>
        <v>0</v>
      </c>
      <c r="M7" s="212"/>
      <c r="N7" s="213"/>
      <c r="O7" s="214">
        <f aca="true" t="shared" si="2" ref="O7:O13">SUM(Q7:T7)</f>
        <v>0</v>
      </c>
      <c r="P7" s="214">
        <f aca="true" t="shared" si="3" ref="P7:P13">SUM(Q7:V7)</f>
        <v>0</v>
      </c>
      <c r="Q7" s="209">
        <f aca="true" t="shared" si="4" ref="Q7:V12">W7+AC7</f>
        <v>0</v>
      </c>
      <c r="R7" s="207">
        <f t="shared" si="4"/>
        <v>0</v>
      </c>
      <c r="S7" s="207">
        <f t="shared" si="4"/>
        <v>0</v>
      </c>
      <c r="T7" s="207">
        <f t="shared" si="4"/>
        <v>0</v>
      </c>
      <c r="U7" s="207">
        <f t="shared" si="4"/>
        <v>0</v>
      </c>
      <c r="V7" s="215">
        <f t="shared" si="4"/>
        <v>0</v>
      </c>
      <c r="W7" s="209"/>
      <c r="X7" s="207"/>
      <c r="Y7" s="207"/>
      <c r="Z7" s="207"/>
      <c r="AA7" s="207"/>
      <c r="AB7" s="215"/>
      <c r="AC7" s="209"/>
      <c r="AD7" s="206"/>
      <c r="AE7" s="206"/>
      <c r="AF7" s="206"/>
      <c r="AG7" s="207"/>
      <c r="AH7" s="208"/>
      <c r="AI7" s="216"/>
    </row>
    <row r="8" spans="1:35" s="163" customFormat="1" ht="30">
      <c r="A8" s="204">
        <v>1</v>
      </c>
      <c r="B8" s="218" t="s">
        <v>67</v>
      </c>
      <c r="C8" s="219"/>
      <c r="D8" s="220"/>
      <c r="E8" s="221"/>
      <c r="F8" s="222"/>
      <c r="G8" s="220"/>
      <c r="H8" s="221"/>
      <c r="I8" s="223">
        <f t="shared" si="0"/>
        <v>0</v>
      </c>
      <c r="J8" s="224">
        <f t="shared" si="0"/>
        <v>0</v>
      </c>
      <c r="K8" s="225">
        <f t="shared" si="0"/>
        <v>0</v>
      </c>
      <c r="L8" s="217">
        <f t="shared" si="1"/>
        <v>0</v>
      </c>
      <c r="M8" s="226" t="s">
        <v>165</v>
      </c>
      <c r="N8" s="227"/>
      <c r="O8" s="214">
        <f t="shared" si="2"/>
        <v>15</v>
      </c>
      <c r="P8" s="189">
        <f t="shared" si="3"/>
        <v>15</v>
      </c>
      <c r="Q8" s="223">
        <f t="shared" si="4"/>
        <v>0</v>
      </c>
      <c r="R8" s="224">
        <f t="shared" si="4"/>
        <v>0</v>
      </c>
      <c r="S8" s="224">
        <f t="shared" si="4"/>
        <v>15</v>
      </c>
      <c r="T8" s="224">
        <f t="shared" si="4"/>
        <v>0</v>
      </c>
      <c r="U8" s="224">
        <f t="shared" si="4"/>
        <v>0</v>
      </c>
      <c r="V8" s="228">
        <f t="shared" si="4"/>
        <v>0</v>
      </c>
      <c r="W8" s="222"/>
      <c r="X8" s="219"/>
      <c r="Y8" s="219">
        <v>15</v>
      </c>
      <c r="Z8" s="219"/>
      <c r="AA8" s="220"/>
      <c r="AB8" s="229"/>
      <c r="AC8" s="222"/>
      <c r="AD8" s="219"/>
      <c r="AE8" s="219"/>
      <c r="AF8" s="219"/>
      <c r="AG8" s="220"/>
      <c r="AH8" s="221"/>
      <c r="AI8" s="230" t="s">
        <v>137</v>
      </c>
    </row>
    <row r="9" spans="1:35" s="163" customFormat="1" ht="15">
      <c r="A9" s="231"/>
      <c r="B9" s="232" t="s">
        <v>50</v>
      </c>
      <c r="C9" s="209"/>
      <c r="D9" s="207"/>
      <c r="E9" s="208"/>
      <c r="F9" s="209"/>
      <c r="G9" s="210"/>
      <c r="H9" s="215"/>
      <c r="I9" s="209">
        <f t="shared" si="0"/>
        <v>0</v>
      </c>
      <c r="J9" s="207">
        <f t="shared" si="0"/>
        <v>0</v>
      </c>
      <c r="K9" s="211">
        <f t="shared" si="0"/>
        <v>0</v>
      </c>
      <c r="L9" s="204">
        <f t="shared" si="1"/>
        <v>0</v>
      </c>
      <c r="M9" s="212"/>
      <c r="N9" s="213"/>
      <c r="O9" s="214">
        <f t="shared" si="2"/>
        <v>0</v>
      </c>
      <c r="P9" s="214">
        <f t="shared" si="3"/>
        <v>0</v>
      </c>
      <c r="Q9" s="233">
        <f t="shared" si="4"/>
        <v>0</v>
      </c>
      <c r="R9" s="234">
        <f t="shared" si="4"/>
        <v>0</v>
      </c>
      <c r="S9" s="234">
        <f t="shared" si="4"/>
        <v>0</v>
      </c>
      <c r="T9" s="234">
        <f t="shared" si="4"/>
        <v>0</v>
      </c>
      <c r="U9" s="234">
        <f t="shared" si="4"/>
        <v>0</v>
      </c>
      <c r="V9" s="235">
        <f t="shared" si="4"/>
        <v>0</v>
      </c>
      <c r="W9" s="209"/>
      <c r="X9" s="207"/>
      <c r="Y9" s="207"/>
      <c r="Z9" s="207"/>
      <c r="AA9" s="207"/>
      <c r="AB9" s="215"/>
      <c r="AC9" s="209"/>
      <c r="AD9" s="206"/>
      <c r="AE9" s="206"/>
      <c r="AF9" s="206"/>
      <c r="AG9" s="207"/>
      <c r="AH9" s="208"/>
      <c r="AI9" s="236"/>
    </row>
    <row r="10" spans="1:35" s="165" customFormat="1" ht="15">
      <c r="A10" s="268">
        <v>2</v>
      </c>
      <c r="B10" s="681" t="s">
        <v>214</v>
      </c>
      <c r="C10" s="682">
        <v>1</v>
      </c>
      <c r="D10" s="683"/>
      <c r="E10" s="237"/>
      <c r="F10" s="682"/>
      <c r="G10" s="684"/>
      <c r="H10" s="685"/>
      <c r="I10" s="270">
        <f t="shared" si="0"/>
        <v>1</v>
      </c>
      <c r="J10" s="271">
        <f t="shared" si="0"/>
        <v>0</v>
      </c>
      <c r="K10" s="211">
        <f t="shared" si="0"/>
        <v>0</v>
      </c>
      <c r="L10" s="274">
        <f t="shared" si="1"/>
        <v>1</v>
      </c>
      <c r="M10" s="686" t="s">
        <v>165</v>
      </c>
      <c r="N10" s="687"/>
      <c r="O10" s="367">
        <f t="shared" si="2"/>
        <v>20</v>
      </c>
      <c r="P10" s="367">
        <f t="shared" si="3"/>
        <v>29</v>
      </c>
      <c r="Q10" s="277">
        <f t="shared" si="4"/>
        <v>5</v>
      </c>
      <c r="R10" s="278">
        <f t="shared" si="4"/>
        <v>15</v>
      </c>
      <c r="S10" s="278">
        <f t="shared" si="4"/>
        <v>0</v>
      </c>
      <c r="T10" s="278">
        <f t="shared" si="4"/>
        <v>0</v>
      </c>
      <c r="U10" s="278">
        <f t="shared" si="4"/>
        <v>9</v>
      </c>
      <c r="V10" s="279">
        <f t="shared" si="4"/>
        <v>0</v>
      </c>
      <c r="W10" s="682">
        <v>5</v>
      </c>
      <c r="X10" s="683">
        <v>15</v>
      </c>
      <c r="Y10" s="683"/>
      <c r="Z10" s="683"/>
      <c r="AA10" s="683">
        <v>9</v>
      </c>
      <c r="AB10" s="685"/>
      <c r="AC10" s="682"/>
      <c r="AD10" s="688"/>
      <c r="AE10" s="688"/>
      <c r="AF10" s="688"/>
      <c r="AG10" s="683"/>
      <c r="AH10" s="237"/>
      <c r="AI10" s="689" t="s">
        <v>149</v>
      </c>
    </row>
    <row r="11" spans="1:35" s="181" customFormat="1" ht="15">
      <c r="A11" s="231">
        <v>3</v>
      </c>
      <c r="B11" s="238" t="s">
        <v>170</v>
      </c>
      <c r="C11" s="222">
        <v>2</v>
      </c>
      <c r="D11" s="220"/>
      <c r="E11" s="221"/>
      <c r="F11" s="222"/>
      <c r="G11" s="239"/>
      <c r="H11" s="229"/>
      <c r="I11" s="209">
        <f t="shared" si="0"/>
        <v>2</v>
      </c>
      <c r="J11" s="207">
        <f t="shared" si="0"/>
        <v>0</v>
      </c>
      <c r="K11" s="211">
        <f t="shared" si="0"/>
        <v>0</v>
      </c>
      <c r="L11" s="204">
        <f t="shared" si="1"/>
        <v>2</v>
      </c>
      <c r="M11" s="226" t="s">
        <v>165</v>
      </c>
      <c r="N11" s="227"/>
      <c r="O11" s="214">
        <f t="shared" si="2"/>
        <v>30</v>
      </c>
      <c r="P11" s="214">
        <f t="shared" si="3"/>
        <v>43</v>
      </c>
      <c r="Q11" s="233">
        <f t="shared" si="4"/>
        <v>5</v>
      </c>
      <c r="R11" s="234">
        <f t="shared" si="4"/>
        <v>0</v>
      </c>
      <c r="S11" s="234">
        <f t="shared" si="4"/>
        <v>25</v>
      </c>
      <c r="T11" s="234">
        <f t="shared" si="4"/>
        <v>0</v>
      </c>
      <c r="U11" s="234">
        <f t="shared" si="4"/>
        <v>13</v>
      </c>
      <c r="V11" s="235">
        <f t="shared" si="4"/>
        <v>0</v>
      </c>
      <c r="W11" s="222">
        <v>5</v>
      </c>
      <c r="X11" s="220"/>
      <c r="Y11" s="220">
        <v>25</v>
      </c>
      <c r="Z11" s="220"/>
      <c r="AA11" s="220">
        <v>13</v>
      </c>
      <c r="AB11" s="229"/>
      <c r="AC11" s="222"/>
      <c r="AD11" s="219"/>
      <c r="AE11" s="219"/>
      <c r="AF11" s="219"/>
      <c r="AG11" s="220"/>
      <c r="AH11" s="221"/>
      <c r="AI11" s="243" t="s">
        <v>149</v>
      </c>
    </row>
    <row r="12" spans="1:35" s="163" customFormat="1" ht="15.75" thickBot="1">
      <c r="A12" s="231">
        <v>4</v>
      </c>
      <c r="B12" s="238" t="s">
        <v>87</v>
      </c>
      <c r="C12" s="245"/>
      <c r="D12" s="246"/>
      <c r="E12" s="247"/>
      <c r="F12" s="245">
        <v>3.5</v>
      </c>
      <c r="G12" s="248"/>
      <c r="H12" s="249"/>
      <c r="I12" s="233">
        <f t="shared" si="0"/>
        <v>3.5</v>
      </c>
      <c r="J12" s="234">
        <f t="shared" si="0"/>
        <v>0</v>
      </c>
      <c r="K12" s="691">
        <f t="shared" si="0"/>
        <v>0</v>
      </c>
      <c r="L12" s="231">
        <f t="shared" si="1"/>
        <v>3.5</v>
      </c>
      <c r="M12" s="251"/>
      <c r="N12" s="252" t="s">
        <v>165</v>
      </c>
      <c r="O12" s="636">
        <f t="shared" si="2"/>
        <v>65</v>
      </c>
      <c r="P12" s="636">
        <f t="shared" si="3"/>
        <v>95</v>
      </c>
      <c r="Q12" s="233">
        <f t="shared" si="4"/>
        <v>5</v>
      </c>
      <c r="R12" s="234">
        <f t="shared" si="4"/>
        <v>0</v>
      </c>
      <c r="S12" s="234">
        <f t="shared" si="4"/>
        <v>60</v>
      </c>
      <c r="T12" s="234">
        <f t="shared" si="4"/>
        <v>0</v>
      </c>
      <c r="U12" s="234">
        <f t="shared" si="4"/>
        <v>30</v>
      </c>
      <c r="V12" s="235">
        <f t="shared" si="4"/>
        <v>0</v>
      </c>
      <c r="W12" s="245"/>
      <c r="X12" s="246"/>
      <c r="Y12" s="246"/>
      <c r="Z12" s="246"/>
      <c r="AA12" s="246"/>
      <c r="AB12" s="249"/>
      <c r="AC12" s="245">
        <v>5</v>
      </c>
      <c r="AD12" s="254"/>
      <c r="AE12" s="254">
        <v>60</v>
      </c>
      <c r="AF12" s="254"/>
      <c r="AG12" s="246">
        <v>30</v>
      </c>
      <c r="AH12" s="247"/>
      <c r="AI12" s="255" t="s">
        <v>142</v>
      </c>
    </row>
    <row r="13" spans="1:35" s="163" customFormat="1" ht="15">
      <c r="A13" s="698">
        <v>5</v>
      </c>
      <c r="B13" s="486" t="s">
        <v>88</v>
      </c>
      <c r="C13" s="488"/>
      <c r="D13" s="478"/>
      <c r="E13" s="480"/>
      <c r="F13" s="488">
        <v>3</v>
      </c>
      <c r="G13" s="478"/>
      <c r="H13" s="480"/>
      <c r="I13" s="692">
        <f t="shared" si="0"/>
        <v>3</v>
      </c>
      <c r="J13" s="693">
        <f t="shared" si="0"/>
        <v>0</v>
      </c>
      <c r="K13" s="694">
        <f t="shared" si="0"/>
        <v>0</v>
      </c>
      <c r="L13" s="698">
        <f t="shared" si="1"/>
        <v>3</v>
      </c>
      <c r="M13" s="474"/>
      <c r="N13" s="476" t="s">
        <v>164</v>
      </c>
      <c r="O13" s="700">
        <f t="shared" si="2"/>
        <v>50</v>
      </c>
      <c r="P13" s="700">
        <f t="shared" si="3"/>
        <v>72</v>
      </c>
      <c r="Q13" s="692">
        <f>SUM(AC13:AC14)</f>
        <v>10</v>
      </c>
      <c r="R13" s="693">
        <f>X13+AD13</f>
        <v>0</v>
      </c>
      <c r="S13" s="693">
        <f>SUM(AE13:AE14)</f>
        <v>40</v>
      </c>
      <c r="T13" s="693">
        <f>Z13+AF13</f>
        <v>0</v>
      </c>
      <c r="U13" s="693">
        <f>SUM(AG13:AG14)</f>
        <v>22</v>
      </c>
      <c r="V13" s="694">
        <f>AB13+AH13</f>
        <v>0</v>
      </c>
      <c r="W13" s="257"/>
      <c r="X13" s="258"/>
      <c r="Y13" s="258"/>
      <c r="Z13" s="258"/>
      <c r="AA13" s="258"/>
      <c r="AB13" s="259"/>
      <c r="AC13" s="257">
        <v>5</v>
      </c>
      <c r="AD13" s="260"/>
      <c r="AE13" s="260">
        <v>20</v>
      </c>
      <c r="AF13" s="260"/>
      <c r="AG13" s="258">
        <v>11</v>
      </c>
      <c r="AH13" s="261"/>
      <c r="AI13" s="256" t="s">
        <v>149</v>
      </c>
    </row>
    <row r="14" spans="1:35" s="163" customFormat="1" ht="15.75" thickBot="1">
      <c r="A14" s="699"/>
      <c r="B14" s="487"/>
      <c r="C14" s="489"/>
      <c r="D14" s="479"/>
      <c r="E14" s="481"/>
      <c r="F14" s="489"/>
      <c r="G14" s="479"/>
      <c r="H14" s="481"/>
      <c r="I14" s="695"/>
      <c r="J14" s="696"/>
      <c r="K14" s="697"/>
      <c r="L14" s="699"/>
      <c r="M14" s="475"/>
      <c r="N14" s="477"/>
      <c r="O14" s="701"/>
      <c r="P14" s="701"/>
      <c r="Q14" s="695"/>
      <c r="R14" s="696"/>
      <c r="S14" s="696"/>
      <c r="T14" s="696"/>
      <c r="U14" s="696"/>
      <c r="V14" s="697"/>
      <c r="W14" s="262"/>
      <c r="X14" s="263"/>
      <c r="Y14" s="263"/>
      <c r="Z14" s="263"/>
      <c r="AA14" s="263"/>
      <c r="AB14" s="264"/>
      <c r="AC14" s="262">
        <v>5</v>
      </c>
      <c r="AD14" s="265"/>
      <c r="AE14" s="265">
        <v>20</v>
      </c>
      <c r="AF14" s="265"/>
      <c r="AG14" s="263">
        <v>11</v>
      </c>
      <c r="AH14" s="266"/>
      <c r="AI14" s="267" t="s">
        <v>143</v>
      </c>
    </row>
    <row r="15" spans="1:35" s="163" customFormat="1" ht="15">
      <c r="A15" s="268"/>
      <c r="B15" s="269" t="s">
        <v>72</v>
      </c>
      <c r="C15" s="270"/>
      <c r="D15" s="271"/>
      <c r="E15" s="211"/>
      <c r="F15" s="270"/>
      <c r="G15" s="272"/>
      <c r="H15" s="273"/>
      <c r="I15" s="270">
        <f aca="true" t="shared" si="5" ref="I15:K16">C15+F15</f>
        <v>0</v>
      </c>
      <c r="J15" s="271">
        <f t="shared" si="5"/>
        <v>0</v>
      </c>
      <c r="K15" s="211">
        <f t="shared" si="5"/>
        <v>0</v>
      </c>
      <c r="L15" s="274">
        <f aca="true" t="shared" si="6" ref="L15:L34">SUM(I15:K15)</f>
        <v>0</v>
      </c>
      <c r="M15" s="275"/>
      <c r="N15" s="276"/>
      <c r="O15" s="367">
        <f aca="true" t="shared" si="7" ref="O15:O35">SUM(Q15:T15)</f>
        <v>0</v>
      </c>
      <c r="P15" s="367">
        <f aca="true" t="shared" si="8" ref="P15:P35">SUM(Q15:V15)</f>
        <v>0</v>
      </c>
      <c r="Q15" s="277">
        <f aca="true" t="shared" si="9" ref="Q15:Q35">W15+AC15</f>
        <v>0</v>
      </c>
      <c r="R15" s="278">
        <f aca="true" t="shared" si="10" ref="R15:R35">X15+AD15</f>
        <v>0</v>
      </c>
      <c r="S15" s="278">
        <f aca="true" t="shared" si="11" ref="S15:S35">Y15+AE15</f>
        <v>0</v>
      </c>
      <c r="T15" s="278">
        <f aca="true" t="shared" si="12" ref="T15:T35">Z15+AF15</f>
        <v>0</v>
      </c>
      <c r="U15" s="278">
        <f aca="true" t="shared" si="13" ref="U15:U35">AA15+AG15</f>
        <v>0</v>
      </c>
      <c r="V15" s="279">
        <f aca="true" t="shared" si="14" ref="V15:V35">AB15+AH15</f>
        <v>0</v>
      </c>
      <c r="W15" s="270"/>
      <c r="X15" s="271"/>
      <c r="Y15" s="271"/>
      <c r="Z15" s="271"/>
      <c r="AA15" s="271"/>
      <c r="AB15" s="273"/>
      <c r="AC15" s="270"/>
      <c r="AD15" s="280"/>
      <c r="AE15" s="280"/>
      <c r="AF15" s="280"/>
      <c r="AG15" s="271"/>
      <c r="AH15" s="211"/>
      <c r="AI15" s="281"/>
    </row>
    <row r="16" spans="1:35" s="183" customFormat="1" ht="24" customHeight="1">
      <c r="A16" s="631">
        <v>6</v>
      </c>
      <c r="B16" s="669" t="s">
        <v>74</v>
      </c>
      <c r="C16" s="670"/>
      <c r="D16" s="671"/>
      <c r="E16" s="672"/>
      <c r="F16" s="670">
        <v>2</v>
      </c>
      <c r="G16" s="671"/>
      <c r="H16" s="672"/>
      <c r="I16" s="644">
        <f t="shared" si="5"/>
        <v>2</v>
      </c>
      <c r="J16" s="645">
        <f t="shared" si="5"/>
        <v>0</v>
      </c>
      <c r="K16" s="646">
        <f t="shared" si="5"/>
        <v>0</v>
      </c>
      <c r="L16" s="631">
        <f t="shared" si="6"/>
        <v>2</v>
      </c>
      <c r="M16" s="673"/>
      <c r="N16" s="674" t="s">
        <v>165</v>
      </c>
      <c r="O16" s="637">
        <f>SUM(Q16:T16,Q17:T17)</f>
        <v>30</v>
      </c>
      <c r="P16" s="637">
        <f>SUM(Q16:V16,Q17:V17)</f>
        <v>45</v>
      </c>
      <c r="Q16" s="233">
        <f t="shared" si="9"/>
        <v>5</v>
      </c>
      <c r="R16" s="234">
        <f t="shared" si="10"/>
        <v>0</v>
      </c>
      <c r="S16" s="234">
        <f t="shared" si="11"/>
        <v>10</v>
      </c>
      <c r="T16" s="234">
        <f t="shared" si="12"/>
        <v>0</v>
      </c>
      <c r="U16" s="234">
        <f t="shared" si="13"/>
        <v>15</v>
      </c>
      <c r="V16" s="235">
        <f t="shared" si="14"/>
        <v>0</v>
      </c>
      <c r="W16" s="286"/>
      <c r="X16" s="284"/>
      <c r="Y16" s="284"/>
      <c r="Z16" s="284"/>
      <c r="AA16" s="284"/>
      <c r="AB16" s="288"/>
      <c r="AC16" s="286">
        <v>5</v>
      </c>
      <c r="AD16" s="283"/>
      <c r="AE16" s="283">
        <v>10</v>
      </c>
      <c r="AF16" s="283"/>
      <c r="AG16" s="284">
        <v>15</v>
      </c>
      <c r="AH16" s="285"/>
      <c r="AI16" s="291" t="s">
        <v>143</v>
      </c>
    </row>
    <row r="17" spans="1:35" s="165" customFormat="1" ht="30">
      <c r="A17" s="654"/>
      <c r="B17" s="675"/>
      <c r="C17" s="676"/>
      <c r="D17" s="677"/>
      <c r="E17" s="678"/>
      <c r="F17" s="676"/>
      <c r="G17" s="677"/>
      <c r="H17" s="678"/>
      <c r="I17" s="651"/>
      <c r="J17" s="652"/>
      <c r="K17" s="653"/>
      <c r="L17" s="654"/>
      <c r="M17" s="679"/>
      <c r="N17" s="680"/>
      <c r="O17" s="396"/>
      <c r="P17" s="396"/>
      <c r="Q17" s="233">
        <f aca="true" t="shared" si="15" ref="Q17:V17">W17+AC17</f>
        <v>10</v>
      </c>
      <c r="R17" s="234">
        <f t="shared" si="15"/>
        <v>0</v>
      </c>
      <c r="S17" s="234">
        <f t="shared" si="15"/>
        <v>5</v>
      </c>
      <c r="T17" s="234">
        <f t="shared" si="15"/>
        <v>0</v>
      </c>
      <c r="U17" s="234">
        <f t="shared" si="15"/>
        <v>0</v>
      </c>
      <c r="V17" s="235">
        <f t="shared" si="15"/>
        <v>0</v>
      </c>
      <c r="W17" s="286"/>
      <c r="X17" s="284"/>
      <c r="Y17" s="284"/>
      <c r="Z17" s="284"/>
      <c r="AA17" s="284"/>
      <c r="AB17" s="288"/>
      <c r="AC17" s="286">
        <v>10</v>
      </c>
      <c r="AD17" s="283"/>
      <c r="AE17" s="283">
        <v>5</v>
      </c>
      <c r="AF17" s="283"/>
      <c r="AG17" s="284"/>
      <c r="AH17" s="285"/>
      <c r="AI17" s="629" t="s">
        <v>206</v>
      </c>
    </row>
    <row r="18" spans="1:35" s="163" customFormat="1" ht="30">
      <c r="A18" s="231">
        <v>7</v>
      </c>
      <c r="B18" s="238" t="s">
        <v>78</v>
      </c>
      <c r="C18" s="222"/>
      <c r="D18" s="220"/>
      <c r="E18" s="221"/>
      <c r="F18" s="222">
        <v>2</v>
      </c>
      <c r="G18" s="239"/>
      <c r="H18" s="229"/>
      <c r="I18" s="209">
        <f aca="true" t="shared" si="16" ref="I18:I35">C18+F18</f>
        <v>2</v>
      </c>
      <c r="J18" s="207">
        <f aca="true" t="shared" si="17" ref="J18:J35">D18+G18</f>
        <v>0</v>
      </c>
      <c r="K18" s="211">
        <f aca="true" t="shared" si="18" ref="K18:K35">E18+H18</f>
        <v>0</v>
      </c>
      <c r="L18" s="204">
        <f t="shared" si="6"/>
        <v>2</v>
      </c>
      <c r="M18" s="226"/>
      <c r="N18" s="227" t="s">
        <v>165</v>
      </c>
      <c r="O18" s="214">
        <f t="shared" si="7"/>
        <v>30</v>
      </c>
      <c r="P18" s="214">
        <f t="shared" si="8"/>
        <v>45</v>
      </c>
      <c r="Q18" s="233">
        <f t="shared" si="9"/>
        <v>10</v>
      </c>
      <c r="R18" s="234">
        <f t="shared" si="10"/>
        <v>5</v>
      </c>
      <c r="S18" s="234">
        <f t="shared" si="11"/>
        <v>15</v>
      </c>
      <c r="T18" s="234">
        <f t="shared" si="12"/>
        <v>0</v>
      </c>
      <c r="U18" s="234">
        <f t="shared" si="13"/>
        <v>15</v>
      </c>
      <c r="V18" s="235">
        <f t="shared" si="14"/>
        <v>0</v>
      </c>
      <c r="W18" s="222"/>
      <c r="X18" s="220"/>
      <c r="Y18" s="220"/>
      <c r="Z18" s="220"/>
      <c r="AA18" s="220"/>
      <c r="AB18" s="229"/>
      <c r="AC18" s="222">
        <v>10</v>
      </c>
      <c r="AD18" s="219">
        <v>5</v>
      </c>
      <c r="AE18" s="219">
        <v>15</v>
      </c>
      <c r="AF18" s="219"/>
      <c r="AG18" s="220">
        <v>15</v>
      </c>
      <c r="AH18" s="221"/>
      <c r="AI18" s="243" t="s">
        <v>150</v>
      </c>
    </row>
    <row r="19" spans="1:35" s="163" customFormat="1" ht="45">
      <c r="A19" s="231">
        <v>8</v>
      </c>
      <c r="B19" s="238" t="s">
        <v>215</v>
      </c>
      <c r="C19" s="222"/>
      <c r="D19" s="220"/>
      <c r="E19" s="221"/>
      <c r="F19" s="222">
        <v>1</v>
      </c>
      <c r="G19" s="239"/>
      <c r="H19" s="229"/>
      <c r="I19" s="209">
        <f t="shared" si="16"/>
        <v>1</v>
      </c>
      <c r="J19" s="207">
        <f t="shared" si="17"/>
        <v>0</v>
      </c>
      <c r="K19" s="211">
        <f t="shared" si="18"/>
        <v>0</v>
      </c>
      <c r="L19" s="204">
        <f t="shared" si="6"/>
        <v>1</v>
      </c>
      <c r="M19" s="226"/>
      <c r="N19" s="227" t="s">
        <v>165</v>
      </c>
      <c r="O19" s="214">
        <f t="shared" si="7"/>
        <v>20</v>
      </c>
      <c r="P19" s="214">
        <f t="shared" si="8"/>
        <v>29</v>
      </c>
      <c r="Q19" s="233">
        <f t="shared" si="9"/>
        <v>5</v>
      </c>
      <c r="R19" s="234">
        <f t="shared" si="10"/>
        <v>5</v>
      </c>
      <c r="S19" s="234">
        <f t="shared" si="11"/>
        <v>10</v>
      </c>
      <c r="T19" s="234">
        <f t="shared" si="12"/>
        <v>0</v>
      </c>
      <c r="U19" s="234">
        <f t="shared" si="13"/>
        <v>9</v>
      </c>
      <c r="V19" s="235">
        <f t="shared" si="14"/>
        <v>0</v>
      </c>
      <c r="W19" s="222"/>
      <c r="X19" s="220"/>
      <c r="Y19" s="220"/>
      <c r="Z19" s="220"/>
      <c r="AA19" s="220"/>
      <c r="AB19" s="229"/>
      <c r="AC19" s="222">
        <v>5</v>
      </c>
      <c r="AD19" s="219">
        <v>5</v>
      </c>
      <c r="AE19" s="219">
        <v>10</v>
      </c>
      <c r="AF19" s="219"/>
      <c r="AG19" s="220">
        <v>9</v>
      </c>
      <c r="AH19" s="221"/>
      <c r="AI19" s="243" t="s">
        <v>201</v>
      </c>
    </row>
    <row r="20" spans="1:35" s="165" customFormat="1" ht="30">
      <c r="A20" s="231">
        <v>9</v>
      </c>
      <c r="B20" s="690" t="s">
        <v>97</v>
      </c>
      <c r="C20" s="283">
        <v>2</v>
      </c>
      <c r="D20" s="284"/>
      <c r="E20" s="285"/>
      <c r="F20" s="286">
        <v>2.5</v>
      </c>
      <c r="G20" s="287"/>
      <c r="H20" s="288"/>
      <c r="I20" s="209">
        <f t="shared" si="16"/>
        <v>4.5</v>
      </c>
      <c r="J20" s="207">
        <f t="shared" si="17"/>
        <v>0</v>
      </c>
      <c r="K20" s="211">
        <f t="shared" si="18"/>
        <v>0</v>
      </c>
      <c r="L20" s="204">
        <f t="shared" si="6"/>
        <v>4.5</v>
      </c>
      <c r="M20" s="289" t="s">
        <v>165</v>
      </c>
      <c r="N20" s="290" t="s">
        <v>164</v>
      </c>
      <c r="O20" s="214">
        <f t="shared" si="7"/>
        <v>75</v>
      </c>
      <c r="P20" s="214">
        <f t="shared" si="8"/>
        <v>111</v>
      </c>
      <c r="Q20" s="233">
        <f t="shared" si="9"/>
        <v>10</v>
      </c>
      <c r="R20" s="234">
        <f t="shared" si="10"/>
        <v>20</v>
      </c>
      <c r="S20" s="234">
        <f t="shared" si="11"/>
        <v>45</v>
      </c>
      <c r="T20" s="234">
        <f t="shared" si="12"/>
        <v>0</v>
      </c>
      <c r="U20" s="234">
        <f t="shared" si="13"/>
        <v>36</v>
      </c>
      <c r="V20" s="235">
        <f t="shared" si="14"/>
        <v>0</v>
      </c>
      <c r="W20" s="286">
        <v>10</v>
      </c>
      <c r="X20" s="284">
        <v>20</v>
      </c>
      <c r="Y20" s="284">
        <v>15</v>
      </c>
      <c r="Z20" s="284"/>
      <c r="AA20" s="284">
        <v>17</v>
      </c>
      <c r="AB20" s="288"/>
      <c r="AC20" s="286"/>
      <c r="AD20" s="283"/>
      <c r="AE20" s="283">
        <v>30</v>
      </c>
      <c r="AF20" s="283"/>
      <c r="AG20" s="284">
        <v>19</v>
      </c>
      <c r="AH20" s="285"/>
      <c r="AI20" s="291" t="s">
        <v>143</v>
      </c>
    </row>
    <row r="21" spans="1:35" s="165" customFormat="1" ht="30">
      <c r="A21" s="231">
        <v>10</v>
      </c>
      <c r="B21" s="690" t="s">
        <v>99</v>
      </c>
      <c r="C21" s="283">
        <v>3.5</v>
      </c>
      <c r="D21" s="284"/>
      <c r="E21" s="285"/>
      <c r="F21" s="286"/>
      <c r="G21" s="287"/>
      <c r="H21" s="288"/>
      <c r="I21" s="209">
        <f t="shared" si="16"/>
        <v>3.5</v>
      </c>
      <c r="J21" s="207">
        <f t="shared" si="17"/>
        <v>0</v>
      </c>
      <c r="K21" s="211">
        <f t="shared" si="18"/>
        <v>0</v>
      </c>
      <c r="L21" s="204">
        <f t="shared" si="6"/>
        <v>3.5</v>
      </c>
      <c r="M21" s="289" t="s">
        <v>164</v>
      </c>
      <c r="N21" s="290"/>
      <c r="O21" s="214">
        <f t="shared" si="7"/>
        <v>60</v>
      </c>
      <c r="P21" s="214">
        <f t="shared" si="8"/>
        <v>89</v>
      </c>
      <c r="Q21" s="233">
        <f t="shared" si="9"/>
        <v>10</v>
      </c>
      <c r="R21" s="234">
        <f t="shared" si="10"/>
        <v>10</v>
      </c>
      <c r="S21" s="234">
        <f t="shared" si="11"/>
        <v>40</v>
      </c>
      <c r="T21" s="234">
        <f t="shared" si="12"/>
        <v>0</v>
      </c>
      <c r="U21" s="234">
        <f t="shared" si="13"/>
        <v>29</v>
      </c>
      <c r="V21" s="235">
        <f t="shared" si="14"/>
        <v>0</v>
      </c>
      <c r="W21" s="286">
        <v>10</v>
      </c>
      <c r="X21" s="284">
        <v>10</v>
      </c>
      <c r="Y21" s="284">
        <v>40</v>
      </c>
      <c r="Z21" s="284"/>
      <c r="AA21" s="284">
        <v>29</v>
      </c>
      <c r="AB21" s="288"/>
      <c r="AC21" s="286"/>
      <c r="AD21" s="283"/>
      <c r="AE21" s="283"/>
      <c r="AF21" s="283"/>
      <c r="AG21" s="284"/>
      <c r="AH21" s="285"/>
      <c r="AI21" s="291" t="s">
        <v>143</v>
      </c>
    </row>
    <row r="22" spans="1:35" s="165" customFormat="1" ht="30">
      <c r="A22" s="231">
        <v>11</v>
      </c>
      <c r="B22" s="690" t="s">
        <v>100</v>
      </c>
      <c r="C22" s="283">
        <v>4.5</v>
      </c>
      <c r="D22" s="284"/>
      <c r="E22" s="285"/>
      <c r="F22" s="286"/>
      <c r="G22" s="287"/>
      <c r="H22" s="288"/>
      <c r="I22" s="209">
        <f t="shared" si="16"/>
        <v>4.5</v>
      </c>
      <c r="J22" s="207">
        <f t="shared" si="17"/>
        <v>0</v>
      </c>
      <c r="K22" s="211">
        <f t="shared" si="18"/>
        <v>0</v>
      </c>
      <c r="L22" s="204">
        <f t="shared" si="6"/>
        <v>4.5</v>
      </c>
      <c r="M22" s="289" t="s">
        <v>164</v>
      </c>
      <c r="N22" s="290"/>
      <c r="O22" s="214">
        <f t="shared" si="7"/>
        <v>75</v>
      </c>
      <c r="P22" s="214">
        <f t="shared" si="8"/>
        <v>111</v>
      </c>
      <c r="Q22" s="233">
        <f t="shared" si="9"/>
        <v>10</v>
      </c>
      <c r="R22" s="234">
        <f t="shared" si="10"/>
        <v>15</v>
      </c>
      <c r="S22" s="234">
        <f t="shared" si="11"/>
        <v>50</v>
      </c>
      <c r="T22" s="234">
        <f t="shared" si="12"/>
        <v>0</v>
      </c>
      <c r="U22" s="234">
        <f t="shared" si="13"/>
        <v>36</v>
      </c>
      <c r="V22" s="235">
        <f t="shared" si="14"/>
        <v>0</v>
      </c>
      <c r="W22" s="286">
        <v>10</v>
      </c>
      <c r="X22" s="284">
        <v>15</v>
      </c>
      <c r="Y22" s="284">
        <v>50</v>
      </c>
      <c r="Z22" s="284"/>
      <c r="AA22" s="284">
        <v>36</v>
      </c>
      <c r="AB22" s="288"/>
      <c r="AC22" s="286"/>
      <c r="AD22" s="283"/>
      <c r="AE22" s="283"/>
      <c r="AF22" s="283"/>
      <c r="AG22" s="284"/>
      <c r="AH22" s="285"/>
      <c r="AI22" s="291" t="s">
        <v>143</v>
      </c>
    </row>
    <row r="23" spans="1:35" s="165" customFormat="1" ht="30">
      <c r="A23" s="231">
        <v>12</v>
      </c>
      <c r="B23" s="690" t="s">
        <v>101</v>
      </c>
      <c r="C23" s="283">
        <v>3</v>
      </c>
      <c r="D23" s="284"/>
      <c r="E23" s="285"/>
      <c r="F23" s="286">
        <v>1.5</v>
      </c>
      <c r="G23" s="287"/>
      <c r="H23" s="288"/>
      <c r="I23" s="209">
        <f t="shared" si="16"/>
        <v>4.5</v>
      </c>
      <c r="J23" s="207">
        <f t="shared" si="17"/>
        <v>0</v>
      </c>
      <c r="K23" s="211">
        <f t="shared" si="18"/>
        <v>0</v>
      </c>
      <c r="L23" s="204">
        <f t="shared" si="6"/>
        <v>4.5</v>
      </c>
      <c r="M23" s="727" t="s">
        <v>165</v>
      </c>
      <c r="N23" s="289" t="s">
        <v>164</v>
      </c>
      <c r="O23" s="214">
        <f t="shared" si="7"/>
        <v>75</v>
      </c>
      <c r="P23" s="214">
        <f t="shared" si="8"/>
        <v>111</v>
      </c>
      <c r="Q23" s="233">
        <f t="shared" si="9"/>
        <v>0</v>
      </c>
      <c r="R23" s="234">
        <f t="shared" si="10"/>
        <v>20</v>
      </c>
      <c r="S23" s="234">
        <f t="shared" si="11"/>
        <v>55</v>
      </c>
      <c r="T23" s="234">
        <f t="shared" si="12"/>
        <v>0</v>
      </c>
      <c r="U23" s="234">
        <f t="shared" si="13"/>
        <v>36</v>
      </c>
      <c r="V23" s="235">
        <f t="shared" si="14"/>
        <v>0</v>
      </c>
      <c r="W23" s="286"/>
      <c r="X23" s="284">
        <v>20</v>
      </c>
      <c r="Y23" s="284">
        <v>30</v>
      </c>
      <c r="Z23" s="284"/>
      <c r="AA23" s="284">
        <v>24</v>
      </c>
      <c r="AB23" s="288"/>
      <c r="AC23" s="286"/>
      <c r="AD23" s="283"/>
      <c r="AE23" s="283">
        <v>25</v>
      </c>
      <c r="AF23" s="283"/>
      <c r="AG23" s="284">
        <v>12</v>
      </c>
      <c r="AH23" s="285"/>
      <c r="AI23" s="291" t="s">
        <v>142</v>
      </c>
    </row>
    <row r="24" spans="1:35" s="165" customFormat="1" ht="30">
      <c r="A24" s="231">
        <v>13</v>
      </c>
      <c r="B24" s="292" t="s">
        <v>89</v>
      </c>
      <c r="C24" s="283">
        <v>2.5</v>
      </c>
      <c r="D24" s="284"/>
      <c r="E24" s="285"/>
      <c r="F24" s="286"/>
      <c r="G24" s="287"/>
      <c r="H24" s="288"/>
      <c r="I24" s="209">
        <f t="shared" si="16"/>
        <v>2.5</v>
      </c>
      <c r="J24" s="207">
        <f t="shared" si="17"/>
        <v>0</v>
      </c>
      <c r="K24" s="211">
        <f t="shared" si="18"/>
        <v>0</v>
      </c>
      <c r="L24" s="204">
        <f t="shared" si="6"/>
        <v>2.5</v>
      </c>
      <c r="M24" s="289" t="s">
        <v>165</v>
      </c>
      <c r="N24" s="290"/>
      <c r="O24" s="214">
        <f t="shared" si="7"/>
        <v>45</v>
      </c>
      <c r="P24" s="214">
        <f t="shared" si="8"/>
        <v>67</v>
      </c>
      <c r="Q24" s="233">
        <f t="shared" si="9"/>
        <v>0</v>
      </c>
      <c r="R24" s="234">
        <f t="shared" si="10"/>
        <v>15</v>
      </c>
      <c r="S24" s="234">
        <f t="shared" si="11"/>
        <v>30</v>
      </c>
      <c r="T24" s="234">
        <f t="shared" si="12"/>
        <v>0</v>
      </c>
      <c r="U24" s="234">
        <f t="shared" si="13"/>
        <v>22</v>
      </c>
      <c r="V24" s="235">
        <f t="shared" si="14"/>
        <v>0</v>
      </c>
      <c r="W24" s="286"/>
      <c r="X24" s="284">
        <v>15</v>
      </c>
      <c r="Y24" s="284">
        <v>30</v>
      </c>
      <c r="Z24" s="284"/>
      <c r="AA24" s="284">
        <v>22</v>
      </c>
      <c r="AB24" s="288"/>
      <c r="AC24" s="286"/>
      <c r="AD24" s="283"/>
      <c r="AE24" s="283"/>
      <c r="AF24" s="283"/>
      <c r="AG24" s="284"/>
      <c r="AH24" s="285"/>
      <c r="AI24" s="291" t="s">
        <v>142</v>
      </c>
    </row>
    <row r="25" spans="1:35" s="183" customFormat="1" ht="30">
      <c r="A25" s="702">
        <v>14</v>
      </c>
      <c r="B25" s="292" t="s">
        <v>91</v>
      </c>
      <c r="C25" s="283"/>
      <c r="D25" s="284"/>
      <c r="E25" s="285"/>
      <c r="F25" s="286">
        <v>2</v>
      </c>
      <c r="G25" s="287"/>
      <c r="H25" s="288"/>
      <c r="I25" s="209">
        <f t="shared" si="16"/>
        <v>2</v>
      </c>
      <c r="J25" s="207">
        <f t="shared" si="17"/>
        <v>0</v>
      </c>
      <c r="K25" s="211">
        <f t="shared" si="18"/>
        <v>0</v>
      </c>
      <c r="L25" s="204">
        <f t="shared" si="6"/>
        <v>2</v>
      </c>
      <c r="M25" s="289"/>
      <c r="N25" s="290" t="s">
        <v>165</v>
      </c>
      <c r="O25" s="214">
        <f t="shared" si="7"/>
        <v>30</v>
      </c>
      <c r="P25" s="214">
        <f t="shared" si="8"/>
        <v>52</v>
      </c>
      <c r="Q25" s="233">
        <f t="shared" si="9"/>
        <v>0</v>
      </c>
      <c r="R25" s="234">
        <f t="shared" si="10"/>
        <v>10</v>
      </c>
      <c r="S25" s="234">
        <f t="shared" si="11"/>
        <v>20</v>
      </c>
      <c r="T25" s="234">
        <f t="shared" si="12"/>
        <v>0</v>
      </c>
      <c r="U25" s="234">
        <f t="shared" si="13"/>
        <v>22</v>
      </c>
      <c r="V25" s="235">
        <f t="shared" si="14"/>
        <v>0</v>
      </c>
      <c r="W25" s="286"/>
      <c r="X25" s="284"/>
      <c r="Y25" s="284"/>
      <c r="Z25" s="284"/>
      <c r="AA25" s="284"/>
      <c r="AB25" s="288"/>
      <c r="AC25" s="286"/>
      <c r="AD25" s="283">
        <v>10</v>
      </c>
      <c r="AE25" s="283">
        <v>20</v>
      </c>
      <c r="AF25" s="283"/>
      <c r="AG25" s="284">
        <v>22</v>
      </c>
      <c r="AH25" s="285"/>
      <c r="AI25" s="291" t="s">
        <v>143</v>
      </c>
    </row>
    <row r="26" spans="1:35" s="165" customFormat="1" ht="30">
      <c r="A26" s="231">
        <v>15</v>
      </c>
      <c r="B26" s="292" t="s">
        <v>92</v>
      </c>
      <c r="C26" s="283"/>
      <c r="D26" s="284"/>
      <c r="E26" s="285"/>
      <c r="F26" s="286">
        <v>2.5</v>
      </c>
      <c r="G26" s="287"/>
      <c r="H26" s="288"/>
      <c r="I26" s="209">
        <f t="shared" si="16"/>
        <v>2.5</v>
      </c>
      <c r="J26" s="207">
        <f t="shared" si="17"/>
        <v>0</v>
      </c>
      <c r="K26" s="211">
        <f t="shared" si="18"/>
        <v>0</v>
      </c>
      <c r="L26" s="204">
        <f t="shared" si="6"/>
        <v>2.5</v>
      </c>
      <c r="M26" s="289"/>
      <c r="N26" s="290" t="s">
        <v>165</v>
      </c>
      <c r="O26" s="214">
        <f t="shared" si="7"/>
        <v>45</v>
      </c>
      <c r="P26" s="214">
        <f t="shared" si="8"/>
        <v>67</v>
      </c>
      <c r="Q26" s="233">
        <f t="shared" si="9"/>
        <v>0</v>
      </c>
      <c r="R26" s="234">
        <f t="shared" si="10"/>
        <v>15</v>
      </c>
      <c r="S26" s="234">
        <f t="shared" si="11"/>
        <v>30</v>
      </c>
      <c r="T26" s="234">
        <f t="shared" si="12"/>
        <v>0</v>
      </c>
      <c r="U26" s="234">
        <f t="shared" si="13"/>
        <v>22</v>
      </c>
      <c r="V26" s="235">
        <f t="shared" si="14"/>
        <v>0</v>
      </c>
      <c r="W26" s="286"/>
      <c r="X26" s="284"/>
      <c r="Y26" s="284"/>
      <c r="Z26" s="284"/>
      <c r="AA26" s="284"/>
      <c r="AB26" s="288"/>
      <c r="AC26" s="286"/>
      <c r="AD26" s="283">
        <v>15</v>
      </c>
      <c r="AE26" s="283">
        <v>30</v>
      </c>
      <c r="AF26" s="283"/>
      <c r="AG26" s="284">
        <v>22</v>
      </c>
      <c r="AH26" s="285"/>
      <c r="AI26" s="291" t="s">
        <v>143</v>
      </c>
    </row>
    <row r="27" spans="1:35" s="165" customFormat="1" ht="30.75" thickBot="1">
      <c r="A27" s="703">
        <v>16</v>
      </c>
      <c r="B27" s="292" t="s">
        <v>93</v>
      </c>
      <c r="C27" s="286">
        <v>4.5</v>
      </c>
      <c r="D27" s="284"/>
      <c r="E27" s="285"/>
      <c r="F27" s="286"/>
      <c r="G27" s="287"/>
      <c r="H27" s="288"/>
      <c r="I27" s="209">
        <f t="shared" si="16"/>
        <v>4.5</v>
      </c>
      <c r="J27" s="207">
        <f t="shared" si="17"/>
        <v>0</v>
      </c>
      <c r="K27" s="211">
        <f t="shared" si="18"/>
        <v>0</v>
      </c>
      <c r="L27" s="204">
        <f t="shared" si="6"/>
        <v>4.5</v>
      </c>
      <c r="M27" s="289" t="s">
        <v>164</v>
      </c>
      <c r="N27" s="290"/>
      <c r="O27" s="214">
        <f t="shared" si="7"/>
        <v>75</v>
      </c>
      <c r="P27" s="214">
        <f t="shared" si="8"/>
        <v>111</v>
      </c>
      <c r="Q27" s="233">
        <f t="shared" si="9"/>
        <v>0</v>
      </c>
      <c r="R27" s="234">
        <f t="shared" si="10"/>
        <v>20</v>
      </c>
      <c r="S27" s="234">
        <f t="shared" si="11"/>
        <v>55</v>
      </c>
      <c r="T27" s="234">
        <f t="shared" si="12"/>
        <v>0</v>
      </c>
      <c r="U27" s="234">
        <f t="shared" si="13"/>
        <v>36</v>
      </c>
      <c r="V27" s="235">
        <f t="shared" si="14"/>
        <v>0</v>
      </c>
      <c r="W27" s="286"/>
      <c r="X27" s="284">
        <v>20</v>
      </c>
      <c r="Y27" s="284">
        <v>55</v>
      </c>
      <c r="Z27" s="284"/>
      <c r="AA27" s="284">
        <v>36</v>
      </c>
      <c r="AB27" s="288"/>
      <c r="AC27" s="286"/>
      <c r="AD27" s="283"/>
      <c r="AE27" s="283"/>
      <c r="AF27" s="283"/>
      <c r="AG27" s="284"/>
      <c r="AH27" s="285"/>
      <c r="AI27" s="291" t="s">
        <v>142</v>
      </c>
    </row>
    <row r="28" spans="1:35" s="165" customFormat="1" ht="30">
      <c r="A28" s="231">
        <v>17</v>
      </c>
      <c r="B28" s="292" t="s">
        <v>95</v>
      </c>
      <c r="C28" s="286"/>
      <c r="D28" s="284"/>
      <c r="E28" s="285"/>
      <c r="F28" s="286">
        <v>1</v>
      </c>
      <c r="G28" s="287"/>
      <c r="H28" s="288"/>
      <c r="I28" s="209">
        <f t="shared" si="16"/>
        <v>1</v>
      </c>
      <c r="J28" s="207">
        <f t="shared" si="17"/>
        <v>0</v>
      </c>
      <c r="K28" s="211">
        <f t="shared" si="18"/>
        <v>0</v>
      </c>
      <c r="L28" s="204">
        <f t="shared" si="6"/>
        <v>1</v>
      </c>
      <c r="M28" s="289"/>
      <c r="N28" s="290" t="s">
        <v>165</v>
      </c>
      <c r="O28" s="214">
        <f t="shared" si="7"/>
        <v>20</v>
      </c>
      <c r="P28" s="214">
        <f t="shared" si="8"/>
        <v>29</v>
      </c>
      <c r="Q28" s="233">
        <f t="shared" si="9"/>
        <v>0</v>
      </c>
      <c r="R28" s="234">
        <f t="shared" si="10"/>
        <v>10</v>
      </c>
      <c r="S28" s="234">
        <f t="shared" si="11"/>
        <v>10</v>
      </c>
      <c r="T28" s="234">
        <f t="shared" si="12"/>
        <v>0</v>
      </c>
      <c r="U28" s="234">
        <f t="shared" si="13"/>
        <v>9</v>
      </c>
      <c r="V28" s="235">
        <f t="shared" si="14"/>
        <v>0</v>
      </c>
      <c r="W28" s="286"/>
      <c r="X28" s="284"/>
      <c r="Y28" s="284"/>
      <c r="Z28" s="284"/>
      <c r="AA28" s="284"/>
      <c r="AB28" s="288"/>
      <c r="AC28" s="286"/>
      <c r="AD28" s="283">
        <v>10</v>
      </c>
      <c r="AE28" s="283">
        <v>10</v>
      </c>
      <c r="AF28" s="283"/>
      <c r="AG28" s="284">
        <v>9</v>
      </c>
      <c r="AH28" s="285"/>
      <c r="AI28" s="291" t="s">
        <v>142</v>
      </c>
    </row>
    <row r="29" spans="1:35" s="183" customFormat="1" ht="30">
      <c r="A29" s="702">
        <v>18</v>
      </c>
      <c r="B29" s="292" t="s">
        <v>96</v>
      </c>
      <c r="C29" s="286"/>
      <c r="D29" s="284"/>
      <c r="E29" s="285"/>
      <c r="F29" s="286">
        <v>2.5</v>
      </c>
      <c r="G29" s="287"/>
      <c r="H29" s="288"/>
      <c r="I29" s="209">
        <f t="shared" si="16"/>
        <v>2.5</v>
      </c>
      <c r="J29" s="207">
        <f t="shared" si="17"/>
        <v>0</v>
      </c>
      <c r="K29" s="211">
        <f t="shared" si="18"/>
        <v>0</v>
      </c>
      <c r="L29" s="204">
        <f>SUM(I29:K29)</f>
        <v>2.5</v>
      </c>
      <c r="M29" s="289"/>
      <c r="N29" s="290" t="s">
        <v>165</v>
      </c>
      <c r="O29" s="214">
        <f t="shared" si="7"/>
        <v>45</v>
      </c>
      <c r="P29" s="214">
        <f t="shared" si="8"/>
        <v>59</v>
      </c>
      <c r="Q29" s="233">
        <f t="shared" si="9"/>
        <v>0</v>
      </c>
      <c r="R29" s="234">
        <f t="shared" si="10"/>
        <v>15</v>
      </c>
      <c r="S29" s="234">
        <f t="shared" si="11"/>
        <v>30</v>
      </c>
      <c r="T29" s="234">
        <f t="shared" si="12"/>
        <v>0</v>
      </c>
      <c r="U29" s="234">
        <f t="shared" si="13"/>
        <v>14</v>
      </c>
      <c r="V29" s="235">
        <f t="shared" si="14"/>
        <v>0</v>
      </c>
      <c r="W29" s="286"/>
      <c r="X29" s="284"/>
      <c r="Y29" s="284"/>
      <c r="Z29" s="284"/>
      <c r="AA29" s="284"/>
      <c r="AB29" s="288"/>
      <c r="AC29" s="286"/>
      <c r="AD29" s="283">
        <v>15</v>
      </c>
      <c r="AE29" s="283">
        <v>30</v>
      </c>
      <c r="AF29" s="283"/>
      <c r="AG29" s="284">
        <v>14</v>
      </c>
      <c r="AH29" s="285"/>
      <c r="AI29" s="291" t="s">
        <v>143</v>
      </c>
    </row>
    <row r="30" spans="1:35" s="163" customFormat="1" ht="15">
      <c r="A30" s="231"/>
      <c r="B30" s="232" t="s">
        <v>58</v>
      </c>
      <c r="C30" s="209"/>
      <c r="D30" s="207"/>
      <c r="E30" s="208"/>
      <c r="F30" s="209"/>
      <c r="G30" s="210"/>
      <c r="H30" s="215"/>
      <c r="I30" s="209">
        <f t="shared" si="16"/>
        <v>0</v>
      </c>
      <c r="J30" s="207">
        <f t="shared" si="17"/>
        <v>0</v>
      </c>
      <c r="K30" s="211">
        <f t="shared" si="18"/>
        <v>0</v>
      </c>
      <c r="L30" s="204">
        <f t="shared" si="6"/>
        <v>0</v>
      </c>
      <c r="M30" s="212"/>
      <c r="N30" s="213"/>
      <c r="O30" s="214">
        <f t="shared" si="7"/>
        <v>0</v>
      </c>
      <c r="P30" s="214">
        <f t="shared" si="8"/>
        <v>0</v>
      </c>
      <c r="Q30" s="233">
        <f t="shared" si="9"/>
        <v>0</v>
      </c>
      <c r="R30" s="234">
        <f t="shared" si="10"/>
        <v>0</v>
      </c>
      <c r="S30" s="234">
        <f t="shared" si="11"/>
        <v>0</v>
      </c>
      <c r="T30" s="234">
        <f t="shared" si="12"/>
        <v>0</v>
      </c>
      <c r="U30" s="234">
        <f t="shared" si="13"/>
        <v>0</v>
      </c>
      <c r="V30" s="235">
        <f t="shared" si="14"/>
        <v>0</v>
      </c>
      <c r="W30" s="209"/>
      <c r="X30" s="207"/>
      <c r="Y30" s="207"/>
      <c r="Z30" s="207"/>
      <c r="AA30" s="207"/>
      <c r="AB30" s="215"/>
      <c r="AC30" s="209"/>
      <c r="AD30" s="206"/>
      <c r="AE30" s="206"/>
      <c r="AF30" s="206"/>
      <c r="AG30" s="207"/>
      <c r="AH30" s="208"/>
      <c r="AI30" s="236"/>
    </row>
    <row r="31" spans="1:35" s="163" customFormat="1" ht="30">
      <c r="A31" s="231">
        <v>19</v>
      </c>
      <c r="B31" s="238" t="s">
        <v>111</v>
      </c>
      <c r="C31" s="222"/>
      <c r="D31" s="220"/>
      <c r="E31" s="221">
        <v>4</v>
      </c>
      <c r="F31" s="222"/>
      <c r="G31" s="239"/>
      <c r="H31" s="229"/>
      <c r="I31" s="209">
        <f t="shared" si="16"/>
        <v>0</v>
      </c>
      <c r="J31" s="207">
        <f t="shared" si="17"/>
        <v>0</v>
      </c>
      <c r="K31" s="211">
        <f t="shared" si="18"/>
        <v>4</v>
      </c>
      <c r="L31" s="204">
        <f t="shared" si="6"/>
        <v>4</v>
      </c>
      <c r="M31" s="226" t="s">
        <v>165</v>
      </c>
      <c r="N31" s="227"/>
      <c r="O31" s="214">
        <f t="shared" si="7"/>
        <v>0</v>
      </c>
      <c r="P31" s="214">
        <f t="shared" si="8"/>
        <v>100</v>
      </c>
      <c r="Q31" s="233">
        <f t="shared" si="9"/>
        <v>0</v>
      </c>
      <c r="R31" s="234">
        <f t="shared" si="10"/>
        <v>0</v>
      </c>
      <c r="S31" s="234">
        <f t="shared" si="11"/>
        <v>0</v>
      </c>
      <c r="T31" s="234">
        <f t="shared" si="12"/>
        <v>0</v>
      </c>
      <c r="U31" s="234">
        <f t="shared" si="13"/>
        <v>0</v>
      </c>
      <c r="V31" s="235">
        <f t="shared" si="14"/>
        <v>100</v>
      </c>
      <c r="W31" s="222"/>
      <c r="X31" s="220"/>
      <c r="Y31" s="220"/>
      <c r="Z31" s="220"/>
      <c r="AA31" s="220"/>
      <c r="AB31" s="229">
        <v>100</v>
      </c>
      <c r="AC31" s="222"/>
      <c r="AD31" s="219"/>
      <c r="AE31" s="219"/>
      <c r="AF31" s="219"/>
      <c r="AG31" s="220"/>
      <c r="AH31" s="221"/>
      <c r="AI31" s="243"/>
    </row>
    <row r="32" spans="1:35" s="163" customFormat="1" ht="30">
      <c r="A32" s="231">
        <v>20</v>
      </c>
      <c r="B32" s="238" t="s">
        <v>112</v>
      </c>
      <c r="C32" s="222"/>
      <c r="D32" s="220"/>
      <c r="E32" s="221"/>
      <c r="F32" s="222"/>
      <c r="G32" s="239"/>
      <c r="H32" s="229">
        <v>7</v>
      </c>
      <c r="I32" s="209">
        <f t="shared" si="16"/>
        <v>0</v>
      </c>
      <c r="J32" s="207">
        <f t="shared" si="17"/>
        <v>0</v>
      </c>
      <c r="K32" s="211">
        <f t="shared" si="18"/>
        <v>7</v>
      </c>
      <c r="L32" s="204">
        <f t="shared" si="6"/>
        <v>7</v>
      </c>
      <c r="M32" s="226"/>
      <c r="N32" s="227" t="s">
        <v>165</v>
      </c>
      <c r="O32" s="214">
        <f t="shared" si="7"/>
        <v>0</v>
      </c>
      <c r="P32" s="214">
        <f t="shared" si="8"/>
        <v>200</v>
      </c>
      <c r="Q32" s="233">
        <f t="shared" si="9"/>
        <v>0</v>
      </c>
      <c r="R32" s="234">
        <f t="shared" si="10"/>
        <v>0</v>
      </c>
      <c r="S32" s="234">
        <f t="shared" si="11"/>
        <v>0</v>
      </c>
      <c r="T32" s="234">
        <f t="shared" si="12"/>
        <v>0</v>
      </c>
      <c r="U32" s="234">
        <f t="shared" si="13"/>
        <v>0</v>
      </c>
      <c r="V32" s="235">
        <f t="shared" si="14"/>
        <v>200</v>
      </c>
      <c r="W32" s="222"/>
      <c r="X32" s="220"/>
      <c r="Y32" s="220"/>
      <c r="Z32" s="220"/>
      <c r="AA32" s="220"/>
      <c r="AB32" s="229"/>
      <c r="AC32" s="222"/>
      <c r="AD32" s="219"/>
      <c r="AE32" s="219"/>
      <c r="AF32" s="219"/>
      <c r="AG32" s="220"/>
      <c r="AH32" s="221">
        <v>200</v>
      </c>
      <c r="AI32" s="243"/>
    </row>
    <row r="33" spans="1:35" s="163" customFormat="1" ht="15">
      <c r="A33" s="231"/>
      <c r="B33" s="232" t="s">
        <v>59</v>
      </c>
      <c r="C33" s="209"/>
      <c r="D33" s="207"/>
      <c r="E33" s="208"/>
      <c r="F33" s="209"/>
      <c r="G33" s="210"/>
      <c r="H33" s="215"/>
      <c r="I33" s="209">
        <f t="shared" si="16"/>
        <v>0</v>
      </c>
      <c r="J33" s="207">
        <f t="shared" si="17"/>
        <v>0</v>
      </c>
      <c r="K33" s="211">
        <f t="shared" si="18"/>
        <v>0</v>
      </c>
      <c r="L33" s="204">
        <f t="shared" si="6"/>
        <v>0</v>
      </c>
      <c r="M33" s="212"/>
      <c r="N33" s="213"/>
      <c r="O33" s="214">
        <f t="shared" si="7"/>
        <v>0</v>
      </c>
      <c r="P33" s="214">
        <f t="shared" si="8"/>
        <v>0</v>
      </c>
      <c r="Q33" s="233">
        <f t="shared" si="9"/>
        <v>0</v>
      </c>
      <c r="R33" s="234">
        <f t="shared" si="10"/>
        <v>0</v>
      </c>
      <c r="S33" s="234">
        <f t="shared" si="11"/>
        <v>0</v>
      </c>
      <c r="T33" s="234">
        <f t="shared" si="12"/>
        <v>0</v>
      </c>
      <c r="U33" s="234">
        <f t="shared" si="13"/>
        <v>0</v>
      </c>
      <c r="V33" s="235">
        <f t="shared" si="14"/>
        <v>0</v>
      </c>
      <c r="W33" s="209"/>
      <c r="X33" s="207"/>
      <c r="Y33" s="207"/>
      <c r="Z33" s="207"/>
      <c r="AA33" s="207"/>
      <c r="AB33" s="215"/>
      <c r="AC33" s="209"/>
      <c r="AD33" s="206"/>
      <c r="AE33" s="206"/>
      <c r="AF33" s="206"/>
      <c r="AG33" s="207"/>
      <c r="AH33" s="208"/>
      <c r="AI33" s="236"/>
    </row>
    <row r="34" spans="1:35" s="163" customFormat="1" ht="30">
      <c r="A34" s="231">
        <v>21</v>
      </c>
      <c r="B34" s="293" t="s">
        <v>166</v>
      </c>
      <c r="C34" s="220">
        <v>1</v>
      </c>
      <c r="D34" s="220"/>
      <c r="E34" s="221"/>
      <c r="F34" s="222">
        <v>0</v>
      </c>
      <c r="G34" s="239"/>
      <c r="H34" s="229"/>
      <c r="I34" s="209">
        <f t="shared" si="16"/>
        <v>1</v>
      </c>
      <c r="J34" s="207">
        <f t="shared" si="17"/>
        <v>0</v>
      </c>
      <c r="K34" s="211">
        <f t="shared" si="18"/>
        <v>0</v>
      </c>
      <c r="L34" s="204">
        <f t="shared" si="6"/>
        <v>1</v>
      </c>
      <c r="M34" s="226" t="s">
        <v>165</v>
      </c>
      <c r="N34" s="227"/>
      <c r="O34" s="214">
        <f t="shared" si="7"/>
        <v>15</v>
      </c>
      <c r="P34" s="214">
        <f t="shared" si="8"/>
        <v>23</v>
      </c>
      <c r="Q34" s="233">
        <f t="shared" si="9"/>
        <v>0</v>
      </c>
      <c r="R34" s="234">
        <f t="shared" si="10"/>
        <v>0</v>
      </c>
      <c r="S34" s="234">
        <f t="shared" si="11"/>
        <v>15</v>
      </c>
      <c r="T34" s="234">
        <f t="shared" si="12"/>
        <v>0</v>
      </c>
      <c r="U34" s="234">
        <f t="shared" si="13"/>
        <v>8</v>
      </c>
      <c r="V34" s="235">
        <f t="shared" si="14"/>
        <v>0</v>
      </c>
      <c r="W34" s="222"/>
      <c r="X34" s="220"/>
      <c r="Y34" s="220">
        <v>15</v>
      </c>
      <c r="Z34" s="220"/>
      <c r="AA34" s="220">
        <v>8</v>
      </c>
      <c r="AB34" s="229"/>
      <c r="AC34" s="222"/>
      <c r="AD34" s="219"/>
      <c r="AE34" s="219"/>
      <c r="AF34" s="219"/>
      <c r="AG34" s="220"/>
      <c r="AH34" s="221"/>
      <c r="AI34" s="243" t="s">
        <v>150</v>
      </c>
    </row>
    <row r="35" spans="1:35" s="163" customFormat="1" ht="37.5" customHeight="1" thickBot="1">
      <c r="A35" s="231">
        <v>22</v>
      </c>
      <c r="B35" s="294" t="s">
        <v>216</v>
      </c>
      <c r="C35" s="263"/>
      <c r="D35" s="220"/>
      <c r="E35" s="221"/>
      <c r="F35" s="222">
        <v>1.5</v>
      </c>
      <c r="G35" s="239"/>
      <c r="H35" s="229"/>
      <c r="I35" s="209">
        <f t="shared" si="16"/>
        <v>1.5</v>
      </c>
      <c r="J35" s="207">
        <f t="shared" si="17"/>
        <v>0</v>
      </c>
      <c r="K35" s="211">
        <f t="shared" si="18"/>
        <v>0</v>
      </c>
      <c r="L35" s="204">
        <f>SUM(I35:K35)</f>
        <v>1.5</v>
      </c>
      <c r="M35" s="295"/>
      <c r="N35" s="226" t="s">
        <v>165</v>
      </c>
      <c r="O35" s="214">
        <f t="shared" si="7"/>
        <v>25</v>
      </c>
      <c r="P35" s="214">
        <f t="shared" si="8"/>
        <v>37</v>
      </c>
      <c r="Q35" s="233">
        <f t="shared" si="9"/>
        <v>10</v>
      </c>
      <c r="R35" s="234">
        <f t="shared" si="10"/>
        <v>0</v>
      </c>
      <c r="S35" s="234">
        <f t="shared" si="11"/>
        <v>15</v>
      </c>
      <c r="T35" s="234">
        <f t="shared" si="12"/>
        <v>0</v>
      </c>
      <c r="U35" s="234">
        <f t="shared" si="13"/>
        <v>12</v>
      </c>
      <c r="V35" s="235">
        <f t="shared" si="14"/>
        <v>0</v>
      </c>
      <c r="W35" s="222"/>
      <c r="X35" s="220"/>
      <c r="Y35" s="220"/>
      <c r="Z35" s="220"/>
      <c r="AA35" s="220"/>
      <c r="AB35" s="229"/>
      <c r="AC35" s="222">
        <v>10</v>
      </c>
      <c r="AD35" s="219"/>
      <c r="AE35" s="219">
        <v>15</v>
      </c>
      <c r="AF35" s="219"/>
      <c r="AG35" s="220">
        <v>12</v>
      </c>
      <c r="AH35" s="221"/>
      <c r="AI35" s="255" t="s">
        <v>154</v>
      </c>
    </row>
    <row r="36" spans="1:35" s="163" customFormat="1" ht="12.75" customHeight="1" thickBot="1">
      <c r="A36" s="419" t="s">
        <v>6</v>
      </c>
      <c r="B36" s="420"/>
      <c r="C36" s="197">
        <f>SUM(C7:C34)</f>
        <v>24</v>
      </c>
      <c r="D36" s="200">
        <f>SUM(D7:D34)</f>
        <v>0</v>
      </c>
      <c r="E36" s="198">
        <f>SUM(E7:E34)</f>
        <v>4</v>
      </c>
      <c r="F36" s="197">
        <f>SUM(F7:F35)</f>
        <v>25</v>
      </c>
      <c r="G36" s="200">
        <f>SUM(G7:G34)</f>
        <v>0</v>
      </c>
      <c r="H36" s="198">
        <f>SUM(H7:H34)</f>
        <v>7</v>
      </c>
      <c r="I36" s="296">
        <f>SUM(I7:I35)</f>
        <v>49</v>
      </c>
      <c r="J36" s="297">
        <f>SUM(J7:J35)</f>
        <v>0</v>
      </c>
      <c r="K36" s="298">
        <f>SUM(K7:K35)</f>
        <v>11</v>
      </c>
      <c r="L36" s="299">
        <f>SUM(L7:L35)</f>
        <v>60</v>
      </c>
      <c r="M36" s="300">
        <f>COUNTIF(M7:M35,"EGZ")</f>
        <v>3</v>
      </c>
      <c r="N36" s="197">
        <f>COUNTIF(N7:N35,"EGZ")</f>
        <v>3</v>
      </c>
      <c r="O36" s="301">
        <f aca="true" t="shared" si="19" ref="O36:AH36">SUM(O7:O35)</f>
        <v>845</v>
      </c>
      <c r="P36" s="299">
        <f t="shared" si="19"/>
        <v>1540</v>
      </c>
      <c r="Q36" s="197">
        <f t="shared" si="19"/>
        <v>95</v>
      </c>
      <c r="R36" s="300">
        <f t="shared" si="19"/>
        <v>175</v>
      </c>
      <c r="S36" s="300">
        <f t="shared" si="19"/>
        <v>575</v>
      </c>
      <c r="T36" s="300">
        <f t="shared" si="19"/>
        <v>0</v>
      </c>
      <c r="U36" s="300">
        <f t="shared" si="19"/>
        <v>395</v>
      </c>
      <c r="V36" s="190">
        <f t="shared" si="19"/>
        <v>300</v>
      </c>
      <c r="W36" s="190">
        <f t="shared" si="19"/>
        <v>40</v>
      </c>
      <c r="X36" s="190">
        <f t="shared" si="19"/>
        <v>115</v>
      </c>
      <c r="Y36" s="190">
        <f t="shared" si="19"/>
        <v>275</v>
      </c>
      <c r="Z36" s="190">
        <f t="shared" si="19"/>
        <v>0</v>
      </c>
      <c r="AA36" s="190">
        <f t="shared" si="19"/>
        <v>194</v>
      </c>
      <c r="AB36" s="190">
        <f t="shared" si="19"/>
        <v>100</v>
      </c>
      <c r="AC36" s="190">
        <f>SUM(AC7:AC35)</f>
        <v>55</v>
      </c>
      <c r="AD36" s="190">
        <f t="shared" si="19"/>
        <v>60</v>
      </c>
      <c r="AE36" s="190">
        <f t="shared" si="19"/>
        <v>300</v>
      </c>
      <c r="AF36" s="190">
        <f t="shared" si="19"/>
        <v>0</v>
      </c>
      <c r="AG36" s="190">
        <f t="shared" si="19"/>
        <v>201</v>
      </c>
      <c r="AH36" s="190">
        <f t="shared" si="19"/>
        <v>200</v>
      </c>
      <c r="AI36" s="302"/>
    </row>
    <row r="37" spans="1:35" s="163" customFormat="1" ht="12.75" customHeight="1" thickBot="1">
      <c r="A37" s="303"/>
      <c r="B37" s="299" t="s">
        <v>33</v>
      </c>
      <c r="C37" s="421">
        <f>SUM(C36:E36)</f>
        <v>28</v>
      </c>
      <c r="D37" s="410"/>
      <c r="E37" s="423"/>
      <c r="F37" s="421">
        <f>SUM(F36:H36)</f>
        <v>32</v>
      </c>
      <c r="G37" s="410"/>
      <c r="H37" s="410"/>
      <c r="I37" s="304"/>
      <c r="J37" s="407" t="s">
        <v>44</v>
      </c>
      <c r="K37" s="408"/>
      <c r="L37" s="409"/>
      <c r="M37" s="410" t="s">
        <v>45</v>
      </c>
      <c r="N37" s="411"/>
      <c r="O37" s="303"/>
      <c r="P37" s="303"/>
      <c r="Q37" s="407">
        <f>W37+AC37</f>
        <v>845</v>
      </c>
      <c r="R37" s="424"/>
      <c r="S37" s="424"/>
      <c r="T37" s="425"/>
      <c r="U37" s="421">
        <f>AA37+AG37</f>
        <v>695</v>
      </c>
      <c r="V37" s="411"/>
      <c r="W37" s="407">
        <f>SUM(W36:Z36)</f>
        <v>430</v>
      </c>
      <c r="X37" s="424"/>
      <c r="Y37" s="424"/>
      <c r="Z37" s="425"/>
      <c r="AA37" s="421">
        <f>SUM(AA36:AB36)</f>
        <v>294</v>
      </c>
      <c r="AB37" s="411"/>
      <c r="AC37" s="407">
        <f>SUM(AC36:AF36)</f>
        <v>415</v>
      </c>
      <c r="AD37" s="424"/>
      <c r="AE37" s="424"/>
      <c r="AF37" s="425"/>
      <c r="AG37" s="421">
        <f>SUM(AG36:AH36)</f>
        <v>401</v>
      </c>
      <c r="AH37" s="411"/>
      <c r="AI37" s="305"/>
    </row>
    <row r="38" spans="1:35" s="7" customFormat="1" ht="12.75" customHeight="1" thickBot="1">
      <c r="A38" s="303"/>
      <c r="B38" s="306"/>
      <c r="C38" s="306"/>
      <c r="D38" s="306"/>
      <c r="E38" s="307"/>
      <c r="F38" s="306"/>
      <c r="G38" s="306"/>
      <c r="H38" s="306"/>
      <c r="I38" s="303"/>
      <c r="J38" s="421" t="s">
        <v>42</v>
      </c>
      <c r="K38" s="422"/>
      <c r="L38" s="422"/>
      <c r="M38" s="422"/>
      <c r="N38" s="423"/>
      <c r="O38" s="308"/>
      <c r="P38" s="303"/>
      <c r="Q38" s="421">
        <f>W38+AC38</f>
        <v>1540</v>
      </c>
      <c r="R38" s="422"/>
      <c r="S38" s="422"/>
      <c r="T38" s="422"/>
      <c r="U38" s="422"/>
      <c r="V38" s="423"/>
      <c r="W38" s="421">
        <f>W37+AA37</f>
        <v>724</v>
      </c>
      <c r="X38" s="422"/>
      <c r="Y38" s="422"/>
      <c r="Z38" s="422"/>
      <c r="AA38" s="422"/>
      <c r="AB38" s="423"/>
      <c r="AC38" s="421">
        <f>AC37+AG37</f>
        <v>816</v>
      </c>
      <c r="AD38" s="410"/>
      <c r="AE38" s="410"/>
      <c r="AF38" s="410"/>
      <c r="AG38" s="410"/>
      <c r="AH38" s="411"/>
      <c r="AI38" s="305"/>
    </row>
    <row r="39" spans="1:35" s="7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1"/>
      <c r="R39" s="91"/>
      <c r="S39" s="91"/>
      <c r="T39" s="91"/>
      <c r="U39" s="91"/>
      <c r="V39" s="164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1"/>
    </row>
    <row r="40" spans="1:35" ht="12.75" customHeight="1">
      <c r="A40" s="414" t="s">
        <v>25</v>
      </c>
      <c r="B40" s="415"/>
      <c r="C40" s="416" t="s">
        <v>26</v>
      </c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85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412" t="s">
        <v>47</v>
      </c>
      <c r="B41" s="413"/>
      <c r="C41" s="413" t="s">
        <v>8</v>
      </c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87" t="s">
        <v>28</v>
      </c>
      <c r="S41" s="36"/>
      <c r="T41" s="36"/>
      <c r="U41" s="36"/>
      <c r="V41" s="3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44" t="s">
        <v>39</v>
      </c>
      <c r="B42" s="443"/>
      <c r="C42" s="413" t="s">
        <v>9</v>
      </c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38" t="s">
        <v>16</v>
      </c>
      <c r="S42" s="36"/>
      <c r="T42" s="36"/>
      <c r="U42" s="37"/>
      <c r="V42" s="9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444"/>
      <c r="B43" s="443"/>
      <c r="C43" s="443" t="s">
        <v>12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88" t="s">
        <v>46</v>
      </c>
      <c r="S43" s="39"/>
      <c r="T43" s="39"/>
      <c r="U43" s="40"/>
      <c r="V43" s="89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02"/>
      <c r="B44" s="482"/>
      <c r="C44" s="404" t="s">
        <v>43</v>
      </c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4"/>
      <c r="R44" s="105"/>
      <c r="S44" s="103"/>
      <c r="T44" s="103"/>
      <c r="U44" s="103"/>
      <c r="V44" s="10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ht="12.75">
      <c r="V45" s="6"/>
    </row>
  </sheetData>
  <sheetProtection/>
  <mergeCells count="86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6:B36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C37:E37"/>
    <mergeCell ref="F37:H37"/>
    <mergeCell ref="J37:L37"/>
    <mergeCell ref="M37:N37"/>
    <mergeCell ref="Q37:T37"/>
    <mergeCell ref="U37:V37"/>
    <mergeCell ref="W37:Z37"/>
    <mergeCell ref="AA37:AB37"/>
    <mergeCell ref="AC37:AF37"/>
    <mergeCell ref="AG37:AH37"/>
    <mergeCell ref="J38:N38"/>
    <mergeCell ref="Q38:V38"/>
    <mergeCell ref="W38:AB38"/>
    <mergeCell ref="AC38:AH38"/>
    <mergeCell ref="A43:B43"/>
    <mergeCell ref="C43:Q43"/>
    <mergeCell ref="A44:B44"/>
    <mergeCell ref="C44:Q44"/>
    <mergeCell ref="A40:B40"/>
    <mergeCell ref="C40:V40"/>
    <mergeCell ref="A41:B41"/>
    <mergeCell ref="C41:Q41"/>
    <mergeCell ref="A42:B42"/>
    <mergeCell ref="C42:Q42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P13:P14"/>
    <mergeCell ref="O13:O14"/>
    <mergeCell ref="K13:K14"/>
    <mergeCell ref="L13:L14"/>
    <mergeCell ref="M13:M14"/>
    <mergeCell ref="N13:N14"/>
  </mergeCells>
  <printOptions/>
  <pageMargins left="0" right="0" top="0.5905511811023623" bottom="0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90" t="s">
        <v>40</v>
      </c>
      <c r="B1" s="490"/>
    </row>
    <row r="2" spans="1:35" ht="36.75" customHeight="1" thickBot="1">
      <c r="A2" s="496" t="s">
        <v>32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58"/>
    </row>
    <row r="3" spans="1:35" ht="43.5" customHeight="1" thickBot="1">
      <c r="A3" s="516" t="s">
        <v>37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118"/>
    </row>
    <row r="4" spans="1:35" ht="14.25" customHeight="1" thickBot="1">
      <c r="A4" s="538" t="s">
        <v>23</v>
      </c>
      <c r="B4" s="533" t="s">
        <v>24</v>
      </c>
      <c r="C4" s="498" t="s">
        <v>7</v>
      </c>
      <c r="D4" s="499"/>
      <c r="E4" s="499"/>
      <c r="F4" s="499"/>
      <c r="G4" s="499"/>
      <c r="H4" s="499"/>
      <c r="I4" s="499"/>
      <c r="J4" s="499"/>
      <c r="K4" s="499"/>
      <c r="L4" s="500"/>
      <c r="M4" s="525" t="s">
        <v>10</v>
      </c>
      <c r="N4" s="526"/>
      <c r="O4" s="551" t="s">
        <v>49</v>
      </c>
      <c r="P4" s="529" t="s">
        <v>48</v>
      </c>
      <c r="Q4" s="498" t="s">
        <v>1</v>
      </c>
      <c r="R4" s="499"/>
      <c r="S4" s="499"/>
      <c r="T4" s="499"/>
      <c r="U4" s="499"/>
      <c r="V4" s="518"/>
      <c r="W4" s="498" t="s">
        <v>0</v>
      </c>
      <c r="X4" s="499"/>
      <c r="Y4" s="499"/>
      <c r="Z4" s="499"/>
      <c r="AA4" s="499"/>
      <c r="AB4" s="518"/>
      <c r="AC4" s="498" t="s">
        <v>31</v>
      </c>
      <c r="AD4" s="499"/>
      <c r="AE4" s="499"/>
      <c r="AF4" s="499"/>
      <c r="AG4" s="499"/>
      <c r="AH4" s="518"/>
      <c r="AI4" s="547" t="s">
        <v>30</v>
      </c>
    </row>
    <row r="5" spans="1:35" ht="12.75" customHeight="1" thickBot="1">
      <c r="A5" s="539"/>
      <c r="B5" s="534"/>
      <c r="C5" s="494" t="s">
        <v>35</v>
      </c>
      <c r="D5" s="495"/>
      <c r="E5" s="495"/>
      <c r="F5" s="495"/>
      <c r="G5" s="495"/>
      <c r="H5" s="541"/>
      <c r="I5" s="494" t="s">
        <v>34</v>
      </c>
      <c r="J5" s="495"/>
      <c r="K5" s="495"/>
      <c r="L5" s="497"/>
      <c r="M5" s="527"/>
      <c r="N5" s="528"/>
      <c r="O5" s="552"/>
      <c r="P5" s="530"/>
      <c r="Q5" s="519"/>
      <c r="R5" s="520"/>
      <c r="S5" s="520"/>
      <c r="T5" s="520"/>
      <c r="U5" s="520"/>
      <c r="V5" s="521"/>
      <c r="W5" s="522"/>
      <c r="X5" s="523"/>
      <c r="Y5" s="523"/>
      <c r="Z5" s="523"/>
      <c r="AA5" s="523"/>
      <c r="AB5" s="524"/>
      <c r="AC5" s="522"/>
      <c r="AD5" s="523"/>
      <c r="AE5" s="523"/>
      <c r="AF5" s="523"/>
      <c r="AG5" s="523"/>
      <c r="AH5" s="524"/>
      <c r="AI5" s="548"/>
    </row>
    <row r="6" spans="1:35" ht="12.75" customHeight="1" thickBot="1">
      <c r="A6" s="539"/>
      <c r="B6" s="534"/>
      <c r="C6" s="494" t="s">
        <v>4</v>
      </c>
      <c r="D6" s="495"/>
      <c r="E6" s="497"/>
      <c r="F6" s="494" t="s">
        <v>5</v>
      </c>
      <c r="G6" s="495"/>
      <c r="H6" s="541"/>
      <c r="I6" s="501" t="s">
        <v>36</v>
      </c>
      <c r="J6" s="501" t="s">
        <v>14</v>
      </c>
      <c r="K6" s="501" t="s">
        <v>15</v>
      </c>
      <c r="L6" s="501" t="s">
        <v>41</v>
      </c>
      <c r="M6" s="491" t="s">
        <v>13</v>
      </c>
      <c r="N6" s="492"/>
      <c r="O6" s="552"/>
      <c r="P6" s="530"/>
      <c r="Q6" s="522"/>
      <c r="R6" s="523"/>
      <c r="S6" s="523"/>
      <c r="T6" s="523"/>
      <c r="U6" s="523"/>
      <c r="V6" s="524"/>
      <c r="W6" s="491" t="s">
        <v>29</v>
      </c>
      <c r="X6" s="492"/>
      <c r="Y6" s="492"/>
      <c r="Z6" s="492"/>
      <c r="AA6" s="492"/>
      <c r="AB6" s="493"/>
      <c r="AC6" s="491" t="s">
        <v>29</v>
      </c>
      <c r="AD6" s="492"/>
      <c r="AE6" s="492"/>
      <c r="AF6" s="492"/>
      <c r="AG6" s="492"/>
      <c r="AH6" s="493"/>
      <c r="AI6" s="549"/>
    </row>
    <row r="7" spans="1:35" ht="24.75" thickBot="1">
      <c r="A7" s="540"/>
      <c r="B7" s="53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32"/>
      <c r="J7" s="532"/>
      <c r="K7" s="532"/>
      <c r="L7" s="502"/>
      <c r="M7" s="34" t="s">
        <v>4</v>
      </c>
      <c r="N7" s="63" t="s">
        <v>5</v>
      </c>
      <c r="O7" s="553"/>
      <c r="P7" s="531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50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36" t="s">
        <v>6</v>
      </c>
      <c r="B38" s="53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494">
        <f>SUM(C38:E38)</f>
        <v>0</v>
      </c>
      <c r="D39" s="495"/>
      <c r="E39" s="497"/>
      <c r="F39" s="494">
        <f>SUM(F38:H38)</f>
        <v>0</v>
      </c>
      <c r="G39" s="495"/>
      <c r="H39" s="495"/>
      <c r="I39" s="97"/>
      <c r="J39" s="566" t="s">
        <v>44</v>
      </c>
      <c r="K39" s="567"/>
      <c r="L39" s="568"/>
      <c r="M39" s="569" t="s">
        <v>45</v>
      </c>
      <c r="N39" s="570"/>
      <c r="O39" s="108"/>
      <c r="P39" s="28"/>
      <c r="Q39" s="556">
        <f>W39+AC39</f>
        <v>0</v>
      </c>
      <c r="R39" s="557"/>
      <c r="S39" s="557"/>
      <c r="T39" s="558"/>
      <c r="U39" s="554">
        <f>AA39+AG39</f>
        <v>0</v>
      </c>
      <c r="V39" s="562"/>
      <c r="W39" s="559">
        <f>SUM(W38:Z38)</f>
        <v>0</v>
      </c>
      <c r="X39" s="560"/>
      <c r="Y39" s="560"/>
      <c r="Z39" s="561"/>
      <c r="AA39" s="494">
        <f>SUM(AA38:AB38)</f>
        <v>0</v>
      </c>
      <c r="AB39" s="541"/>
      <c r="AC39" s="559">
        <f>SUM(AC38:AF38)</f>
        <v>0</v>
      </c>
      <c r="AD39" s="560"/>
      <c r="AE39" s="560"/>
      <c r="AF39" s="561"/>
      <c r="AG39" s="494">
        <f>SUM(AG38:AH38)</f>
        <v>0</v>
      </c>
      <c r="AH39" s="541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63" t="s">
        <v>42</v>
      </c>
      <c r="K40" s="564"/>
      <c r="L40" s="564"/>
      <c r="M40" s="564"/>
      <c r="N40" s="565"/>
      <c r="O40" s="107"/>
      <c r="P40" s="28"/>
      <c r="Q40" s="554">
        <f>W40+AC40</f>
        <v>0</v>
      </c>
      <c r="R40" s="555"/>
      <c r="S40" s="555"/>
      <c r="T40" s="555"/>
      <c r="U40" s="555"/>
      <c r="V40" s="497"/>
      <c r="W40" s="494">
        <f>W39+AA39</f>
        <v>0</v>
      </c>
      <c r="X40" s="555"/>
      <c r="Y40" s="555"/>
      <c r="Z40" s="555"/>
      <c r="AA40" s="555"/>
      <c r="AB40" s="497"/>
      <c r="AC40" s="494">
        <f>AC39+AG39</f>
        <v>0</v>
      </c>
      <c r="AD40" s="495"/>
      <c r="AE40" s="495"/>
      <c r="AF40" s="495"/>
      <c r="AG40" s="495"/>
      <c r="AH40" s="541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4" t="s">
        <v>25</v>
      </c>
      <c r="B42" s="415"/>
      <c r="C42" s="416" t="s">
        <v>26</v>
      </c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2" t="s">
        <v>47</v>
      </c>
      <c r="B43" s="413"/>
      <c r="C43" s="413" t="s">
        <v>8</v>
      </c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44" t="s">
        <v>39</v>
      </c>
      <c r="B44" s="443"/>
      <c r="C44" s="413" t="s">
        <v>9</v>
      </c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44"/>
      <c r="B45" s="443"/>
      <c r="C45" s="443" t="s">
        <v>12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02"/>
      <c r="B46" s="403"/>
      <c r="C46" s="404" t="s">
        <v>43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03" t="s">
        <v>22</v>
      </c>
      <c r="B47" s="504"/>
      <c r="C47" s="505" t="s">
        <v>20</v>
      </c>
      <c r="D47" s="506"/>
      <c r="E47" s="506"/>
      <c r="F47" s="506"/>
      <c r="G47" s="506"/>
      <c r="H47" s="506"/>
      <c r="I47" s="506"/>
      <c r="J47" s="506"/>
      <c r="K47" s="506"/>
      <c r="L47" s="506"/>
      <c r="M47" s="507"/>
      <c r="N47" s="505" t="s">
        <v>21</v>
      </c>
      <c r="O47" s="506"/>
      <c r="P47" s="508"/>
      <c r="Q47" s="418"/>
      <c r="R47" s="104"/>
      <c r="V47" s="3"/>
    </row>
    <row r="48" spans="1:22" ht="12.75">
      <c r="A48" s="544" t="s">
        <v>17</v>
      </c>
      <c r="B48" s="545"/>
      <c r="C48" s="509">
        <v>15</v>
      </c>
      <c r="D48" s="510"/>
      <c r="E48" s="510"/>
      <c r="F48" s="510"/>
      <c r="G48" s="510"/>
      <c r="H48" s="510"/>
      <c r="I48" s="510"/>
      <c r="J48" s="510"/>
      <c r="K48" s="510"/>
      <c r="L48" s="510"/>
      <c r="M48" s="511"/>
      <c r="N48" s="509">
        <v>15</v>
      </c>
      <c r="O48" s="510"/>
      <c r="P48" s="510"/>
      <c r="Q48" s="512"/>
      <c r="R48" s="4"/>
      <c r="V48" s="5"/>
    </row>
    <row r="49" spans="1:22" ht="12.75">
      <c r="A49" s="544" t="s">
        <v>18</v>
      </c>
      <c r="B49" s="545"/>
      <c r="C49" s="509">
        <v>15</v>
      </c>
      <c r="D49" s="510"/>
      <c r="E49" s="510"/>
      <c r="F49" s="510"/>
      <c r="G49" s="510"/>
      <c r="H49" s="510"/>
      <c r="I49" s="510"/>
      <c r="J49" s="510"/>
      <c r="K49" s="510"/>
      <c r="L49" s="510"/>
      <c r="M49" s="511"/>
      <c r="N49" s="509">
        <v>15</v>
      </c>
      <c r="O49" s="510"/>
      <c r="P49" s="510"/>
      <c r="Q49" s="512"/>
      <c r="R49" s="4"/>
      <c r="V49" s="5"/>
    </row>
    <row r="50" spans="1:22" ht="13.5" thickBot="1">
      <c r="A50" s="542" t="s">
        <v>19</v>
      </c>
      <c r="B50" s="543"/>
      <c r="C50" s="513">
        <v>0</v>
      </c>
      <c r="D50" s="514"/>
      <c r="E50" s="514"/>
      <c r="F50" s="514"/>
      <c r="G50" s="514"/>
      <c r="H50" s="514"/>
      <c r="I50" s="514"/>
      <c r="J50" s="514"/>
      <c r="K50" s="514"/>
      <c r="L50" s="514"/>
      <c r="M50" s="515"/>
      <c r="N50" s="513">
        <v>0</v>
      </c>
      <c r="O50" s="514"/>
      <c r="P50" s="514"/>
      <c r="Q50" s="546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90" t="s">
        <v>40</v>
      </c>
      <c r="B1" s="490"/>
    </row>
    <row r="2" spans="1:35" ht="36.75" customHeight="1" thickBot="1">
      <c r="A2" s="496" t="s">
        <v>32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122"/>
    </row>
    <row r="3" spans="1:35" ht="43.5" customHeight="1" thickBot="1">
      <c r="A3" s="516" t="s">
        <v>38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118"/>
    </row>
    <row r="4" spans="1:35" ht="14.25" customHeight="1" thickBot="1">
      <c r="A4" s="579" t="s">
        <v>23</v>
      </c>
      <c r="B4" s="579" t="s">
        <v>24</v>
      </c>
      <c r="C4" s="494" t="s">
        <v>7</v>
      </c>
      <c r="D4" s="495"/>
      <c r="E4" s="495"/>
      <c r="F4" s="495"/>
      <c r="G4" s="495"/>
      <c r="H4" s="495"/>
      <c r="I4" s="495"/>
      <c r="J4" s="495"/>
      <c r="K4" s="495"/>
      <c r="L4" s="541"/>
      <c r="M4" s="572" t="s">
        <v>10</v>
      </c>
      <c r="N4" s="573"/>
      <c r="O4" s="551" t="s">
        <v>49</v>
      </c>
      <c r="P4" s="529" t="s">
        <v>48</v>
      </c>
      <c r="Q4" s="498" t="s">
        <v>1</v>
      </c>
      <c r="R4" s="499"/>
      <c r="S4" s="499"/>
      <c r="T4" s="499"/>
      <c r="U4" s="499"/>
      <c r="V4" s="518"/>
      <c r="W4" s="498" t="s">
        <v>0</v>
      </c>
      <c r="X4" s="499"/>
      <c r="Y4" s="499"/>
      <c r="Z4" s="499"/>
      <c r="AA4" s="499"/>
      <c r="AB4" s="518"/>
      <c r="AC4" s="498" t="s">
        <v>31</v>
      </c>
      <c r="AD4" s="499"/>
      <c r="AE4" s="499"/>
      <c r="AF4" s="499"/>
      <c r="AG4" s="499"/>
      <c r="AH4" s="518"/>
      <c r="AI4" s="582" t="s">
        <v>30</v>
      </c>
    </row>
    <row r="5" spans="1:35" ht="12.75" customHeight="1" thickBot="1">
      <c r="A5" s="580"/>
      <c r="B5" s="580"/>
      <c r="C5" s="494" t="s">
        <v>35</v>
      </c>
      <c r="D5" s="495"/>
      <c r="E5" s="495"/>
      <c r="F5" s="495"/>
      <c r="G5" s="495"/>
      <c r="H5" s="541"/>
      <c r="I5" s="494" t="s">
        <v>34</v>
      </c>
      <c r="J5" s="495"/>
      <c r="K5" s="495"/>
      <c r="L5" s="541"/>
      <c r="M5" s="574"/>
      <c r="N5" s="575"/>
      <c r="O5" s="585"/>
      <c r="P5" s="530"/>
      <c r="Q5" s="519"/>
      <c r="R5" s="520"/>
      <c r="S5" s="520"/>
      <c r="T5" s="520"/>
      <c r="U5" s="520"/>
      <c r="V5" s="521"/>
      <c r="W5" s="522"/>
      <c r="X5" s="523"/>
      <c r="Y5" s="523"/>
      <c r="Z5" s="523"/>
      <c r="AA5" s="523"/>
      <c r="AB5" s="524"/>
      <c r="AC5" s="522"/>
      <c r="AD5" s="523"/>
      <c r="AE5" s="523"/>
      <c r="AF5" s="523"/>
      <c r="AG5" s="523"/>
      <c r="AH5" s="524"/>
      <c r="AI5" s="583"/>
    </row>
    <row r="6" spans="1:35" ht="12.75" customHeight="1" thickBot="1">
      <c r="A6" s="580"/>
      <c r="B6" s="580"/>
      <c r="C6" s="494" t="s">
        <v>4</v>
      </c>
      <c r="D6" s="495"/>
      <c r="E6" s="541"/>
      <c r="F6" s="494" t="s">
        <v>5</v>
      </c>
      <c r="G6" s="495"/>
      <c r="H6" s="541"/>
      <c r="I6" s="571" t="s">
        <v>36</v>
      </c>
      <c r="J6" s="571" t="s">
        <v>14</v>
      </c>
      <c r="K6" s="571" t="s">
        <v>15</v>
      </c>
      <c r="L6" s="571" t="s">
        <v>41</v>
      </c>
      <c r="M6" s="576" t="s">
        <v>13</v>
      </c>
      <c r="N6" s="578"/>
      <c r="O6" s="585"/>
      <c r="P6" s="530"/>
      <c r="Q6" s="522"/>
      <c r="R6" s="523"/>
      <c r="S6" s="523"/>
      <c r="T6" s="523"/>
      <c r="U6" s="523"/>
      <c r="V6" s="524"/>
      <c r="W6" s="576" t="s">
        <v>29</v>
      </c>
      <c r="X6" s="577"/>
      <c r="Y6" s="577"/>
      <c r="Z6" s="577"/>
      <c r="AA6" s="577"/>
      <c r="AB6" s="578"/>
      <c r="AC6" s="576" t="s">
        <v>29</v>
      </c>
      <c r="AD6" s="577"/>
      <c r="AE6" s="577"/>
      <c r="AF6" s="577"/>
      <c r="AG6" s="577"/>
      <c r="AH6" s="578"/>
      <c r="AI6" s="583"/>
    </row>
    <row r="7" spans="1:35" ht="24.75" thickBot="1">
      <c r="A7" s="581"/>
      <c r="B7" s="58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32"/>
      <c r="J7" s="532"/>
      <c r="K7" s="532"/>
      <c r="L7" s="532"/>
      <c r="M7" s="34" t="s">
        <v>4</v>
      </c>
      <c r="N7" s="63" t="s">
        <v>5</v>
      </c>
      <c r="O7" s="586"/>
      <c r="P7" s="531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84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494" t="s">
        <v>6</v>
      </c>
      <c r="B38" s="541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494">
        <f>SUM(C38:E38)</f>
        <v>0</v>
      </c>
      <c r="D39" s="495"/>
      <c r="E39" s="497"/>
      <c r="F39" s="494">
        <f>SUM(F38:H38)</f>
        <v>0</v>
      </c>
      <c r="G39" s="495"/>
      <c r="H39" s="495"/>
      <c r="I39" s="97"/>
      <c r="J39" s="566" t="s">
        <v>44</v>
      </c>
      <c r="K39" s="567"/>
      <c r="L39" s="568"/>
      <c r="M39" s="569" t="s">
        <v>45</v>
      </c>
      <c r="N39" s="570"/>
      <c r="O39" s="108"/>
      <c r="P39" s="28"/>
      <c r="Q39" s="556">
        <f>W39+AC39</f>
        <v>0</v>
      </c>
      <c r="R39" s="557"/>
      <c r="S39" s="557"/>
      <c r="T39" s="558"/>
      <c r="U39" s="554">
        <f>AA39+AG39</f>
        <v>0</v>
      </c>
      <c r="V39" s="562"/>
      <c r="W39" s="559">
        <f>SUM(W38:Z38)</f>
        <v>0</v>
      </c>
      <c r="X39" s="560"/>
      <c r="Y39" s="560"/>
      <c r="Z39" s="561"/>
      <c r="AA39" s="494">
        <f>SUM(AA38:AB38)</f>
        <v>0</v>
      </c>
      <c r="AB39" s="541"/>
      <c r="AC39" s="559">
        <f>SUM(AC38:AF38)</f>
        <v>0</v>
      </c>
      <c r="AD39" s="560"/>
      <c r="AE39" s="560"/>
      <c r="AF39" s="561"/>
      <c r="AG39" s="494">
        <f>SUM(AG38:AH38)</f>
        <v>0</v>
      </c>
      <c r="AH39" s="541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63" t="s">
        <v>42</v>
      </c>
      <c r="K40" s="564"/>
      <c r="L40" s="564"/>
      <c r="M40" s="564"/>
      <c r="N40" s="565"/>
      <c r="O40" s="107"/>
      <c r="P40" s="28"/>
      <c r="Q40" s="554">
        <f>W40+AC40</f>
        <v>0</v>
      </c>
      <c r="R40" s="555"/>
      <c r="S40" s="555"/>
      <c r="T40" s="555"/>
      <c r="U40" s="555"/>
      <c r="V40" s="497"/>
      <c r="W40" s="494">
        <f>W39+AA39</f>
        <v>0</v>
      </c>
      <c r="X40" s="555"/>
      <c r="Y40" s="555"/>
      <c r="Z40" s="555"/>
      <c r="AA40" s="555"/>
      <c r="AB40" s="497"/>
      <c r="AC40" s="494">
        <f>AC39+AG39</f>
        <v>0</v>
      </c>
      <c r="AD40" s="495"/>
      <c r="AE40" s="495"/>
      <c r="AF40" s="495"/>
      <c r="AG40" s="495"/>
      <c r="AH40" s="541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4" t="s">
        <v>25</v>
      </c>
      <c r="B42" s="415"/>
      <c r="C42" s="416" t="s">
        <v>26</v>
      </c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2" t="s">
        <v>47</v>
      </c>
      <c r="B43" s="413"/>
      <c r="C43" s="413" t="s">
        <v>8</v>
      </c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44" t="s">
        <v>39</v>
      </c>
      <c r="B44" s="443"/>
      <c r="C44" s="413" t="s">
        <v>9</v>
      </c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44"/>
      <c r="B45" s="443"/>
      <c r="C45" s="443" t="s">
        <v>12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02"/>
      <c r="B46" s="403"/>
      <c r="C46" s="404" t="s">
        <v>43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03" t="s">
        <v>22</v>
      </c>
      <c r="B47" s="504"/>
      <c r="C47" s="505" t="s">
        <v>20</v>
      </c>
      <c r="D47" s="506"/>
      <c r="E47" s="506"/>
      <c r="F47" s="506"/>
      <c r="G47" s="506"/>
      <c r="H47" s="506"/>
      <c r="I47" s="506"/>
      <c r="J47" s="506"/>
      <c r="K47" s="506"/>
      <c r="L47" s="506"/>
      <c r="M47" s="507"/>
      <c r="N47" s="505" t="s">
        <v>21</v>
      </c>
      <c r="O47" s="506"/>
      <c r="P47" s="508"/>
      <c r="Q47" s="418"/>
      <c r="R47" s="104"/>
      <c r="V47" s="3"/>
    </row>
    <row r="48" spans="1:22" ht="12.75">
      <c r="A48" s="544" t="s">
        <v>17</v>
      </c>
      <c r="B48" s="545"/>
      <c r="C48" s="509">
        <v>15</v>
      </c>
      <c r="D48" s="510"/>
      <c r="E48" s="510"/>
      <c r="F48" s="510"/>
      <c r="G48" s="510"/>
      <c r="H48" s="510"/>
      <c r="I48" s="510"/>
      <c r="J48" s="510"/>
      <c r="K48" s="510"/>
      <c r="L48" s="510"/>
      <c r="M48" s="511"/>
      <c r="N48" s="509">
        <v>15</v>
      </c>
      <c r="O48" s="510"/>
      <c r="P48" s="510"/>
      <c r="Q48" s="512"/>
      <c r="R48" s="4"/>
      <c r="V48" s="5"/>
    </row>
    <row r="49" spans="1:22" ht="12.75">
      <c r="A49" s="544" t="s">
        <v>18</v>
      </c>
      <c r="B49" s="545"/>
      <c r="C49" s="509">
        <v>15</v>
      </c>
      <c r="D49" s="510"/>
      <c r="E49" s="510"/>
      <c r="F49" s="510"/>
      <c r="G49" s="510"/>
      <c r="H49" s="510"/>
      <c r="I49" s="510"/>
      <c r="J49" s="510"/>
      <c r="K49" s="510"/>
      <c r="L49" s="510"/>
      <c r="M49" s="511"/>
      <c r="N49" s="509">
        <v>15</v>
      </c>
      <c r="O49" s="510"/>
      <c r="P49" s="510"/>
      <c r="Q49" s="512"/>
      <c r="R49" s="4"/>
      <c r="V49" s="5"/>
    </row>
    <row r="50" spans="1:22" ht="13.5" thickBot="1">
      <c r="A50" s="542" t="s">
        <v>19</v>
      </c>
      <c r="B50" s="543"/>
      <c r="C50" s="513">
        <v>0</v>
      </c>
      <c r="D50" s="514"/>
      <c r="E50" s="514"/>
      <c r="F50" s="514"/>
      <c r="G50" s="514"/>
      <c r="H50" s="514"/>
      <c r="I50" s="514"/>
      <c r="J50" s="514"/>
      <c r="K50" s="514"/>
      <c r="L50" s="514"/>
      <c r="M50" s="515"/>
      <c r="N50" s="513">
        <v>0</v>
      </c>
      <c r="O50" s="514"/>
      <c r="P50" s="514"/>
      <c r="Q50" s="546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80" zoomScaleNormal="80" zoomScalePageLayoutView="0" workbookViewId="0" topLeftCell="A1">
      <selection activeCell="X34" sqref="X34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625" style="1" bestFit="1" customWidth="1"/>
    <col min="29" max="32" width="3.875" style="1" customWidth="1"/>
    <col min="33" max="33" width="4.3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s="163" customFormat="1" ht="36.75" customHeight="1" thickBot="1">
      <c r="A1" s="496" t="s">
        <v>167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58"/>
    </row>
    <row r="2" spans="1:35" s="163" customFormat="1" ht="43.5" customHeight="1" thickBot="1">
      <c r="A2" s="516" t="s">
        <v>238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9"/>
    </row>
    <row r="3" spans="1:35" s="163" customFormat="1" ht="14.25" customHeight="1" thickBot="1">
      <c r="A3" s="600" t="s">
        <v>23</v>
      </c>
      <c r="B3" s="603" t="s">
        <v>24</v>
      </c>
      <c r="C3" s="498" t="s">
        <v>7</v>
      </c>
      <c r="D3" s="499"/>
      <c r="E3" s="499"/>
      <c r="F3" s="499"/>
      <c r="G3" s="499"/>
      <c r="H3" s="499"/>
      <c r="I3" s="499"/>
      <c r="J3" s="499"/>
      <c r="K3" s="499"/>
      <c r="L3" s="605"/>
      <c r="M3" s="525" t="s">
        <v>10</v>
      </c>
      <c r="N3" s="526"/>
      <c r="O3" s="551" t="s">
        <v>49</v>
      </c>
      <c r="P3" s="529" t="s">
        <v>48</v>
      </c>
      <c r="Q3" s="498" t="s">
        <v>1</v>
      </c>
      <c r="R3" s="499"/>
      <c r="S3" s="499"/>
      <c r="T3" s="499"/>
      <c r="U3" s="499"/>
      <c r="V3" s="518"/>
      <c r="W3" s="498" t="s">
        <v>0</v>
      </c>
      <c r="X3" s="499"/>
      <c r="Y3" s="499"/>
      <c r="Z3" s="499"/>
      <c r="AA3" s="499"/>
      <c r="AB3" s="518"/>
      <c r="AC3" s="498" t="s">
        <v>31</v>
      </c>
      <c r="AD3" s="499"/>
      <c r="AE3" s="499"/>
      <c r="AF3" s="499"/>
      <c r="AG3" s="499"/>
      <c r="AH3" s="518"/>
      <c r="AI3" s="606" t="s">
        <v>30</v>
      </c>
    </row>
    <row r="4" spans="1:35" s="163" customFormat="1" ht="12.75" customHeight="1" thickBot="1">
      <c r="A4" s="601"/>
      <c r="B4" s="604"/>
      <c r="C4" s="494" t="s">
        <v>35</v>
      </c>
      <c r="D4" s="495"/>
      <c r="E4" s="495"/>
      <c r="F4" s="495"/>
      <c r="G4" s="495"/>
      <c r="H4" s="541"/>
      <c r="I4" s="494" t="s">
        <v>34</v>
      </c>
      <c r="J4" s="495"/>
      <c r="K4" s="495"/>
      <c r="L4" s="610"/>
      <c r="M4" s="527"/>
      <c r="N4" s="528"/>
      <c r="O4" s="552"/>
      <c r="P4" s="530"/>
      <c r="Q4" s="519"/>
      <c r="R4" s="520"/>
      <c r="S4" s="520"/>
      <c r="T4" s="520"/>
      <c r="U4" s="520"/>
      <c r="V4" s="521"/>
      <c r="W4" s="522"/>
      <c r="X4" s="523"/>
      <c r="Y4" s="523"/>
      <c r="Z4" s="523"/>
      <c r="AA4" s="523"/>
      <c r="AB4" s="524"/>
      <c r="AC4" s="522"/>
      <c r="AD4" s="523"/>
      <c r="AE4" s="523"/>
      <c r="AF4" s="523"/>
      <c r="AG4" s="523"/>
      <c r="AH4" s="524"/>
      <c r="AI4" s="607"/>
    </row>
    <row r="5" spans="1:35" s="163" customFormat="1" ht="12.75" customHeight="1" thickBot="1">
      <c r="A5" s="601"/>
      <c r="B5" s="604"/>
      <c r="C5" s="494" t="s">
        <v>4</v>
      </c>
      <c r="D5" s="495"/>
      <c r="E5" s="610"/>
      <c r="F5" s="494" t="s">
        <v>5</v>
      </c>
      <c r="G5" s="495"/>
      <c r="H5" s="541"/>
      <c r="I5" s="501" t="s">
        <v>36</v>
      </c>
      <c r="J5" s="501" t="s">
        <v>14</v>
      </c>
      <c r="K5" s="501" t="s">
        <v>15</v>
      </c>
      <c r="L5" s="501" t="s">
        <v>41</v>
      </c>
      <c r="M5" s="491" t="s">
        <v>13</v>
      </c>
      <c r="N5" s="492"/>
      <c r="O5" s="552"/>
      <c r="P5" s="530"/>
      <c r="Q5" s="522"/>
      <c r="R5" s="523"/>
      <c r="S5" s="523"/>
      <c r="T5" s="523"/>
      <c r="U5" s="523"/>
      <c r="V5" s="524"/>
      <c r="W5" s="491" t="s">
        <v>29</v>
      </c>
      <c r="X5" s="492"/>
      <c r="Y5" s="492"/>
      <c r="Z5" s="492"/>
      <c r="AA5" s="492"/>
      <c r="AB5" s="493"/>
      <c r="AC5" s="491" t="s">
        <v>29</v>
      </c>
      <c r="AD5" s="492"/>
      <c r="AE5" s="492"/>
      <c r="AF5" s="492"/>
      <c r="AG5" s="492"/>
      <c r="AH5" s="493"/>
      <c r="AI5" s="608"/>
    </row>
    <row r="6" spans="1:35" s="163" customFormat="1" ht="13.5" thickBot="1">
      <c r="A6" s="602"/>
      <c r="B6" s="578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532"/>
      <c r="J6" s="532"/>
      <c r="K6" s="532"/>
      <c r="L6" s="611"/>
      <c r="M6" s="34" t="s">
        <v>4</v>
      </c>
      <c r="N6" s="63" t="s">
        <v>5</v>
      </c>
      <c r="O6" s="553"/>
      <c r="P6" s="531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609"/>
    </row>
    <row r="7" spans="1:35" s="163" customFormat="1" ht="12.75">
      <c r="A7" s="133"/>
      <c r="B7" s="139" t="s">
        <v>51</v>
      </c>
      <c r="C7" s="137"/>
      <c r="D7" s="128"/>
      <c r="E7" s="129"/>
      <c r="F7" s="127"/>
      <c r="G7" s="130"/>
      <c r="H7" s="129"/>
      <c r="I7" s="127">
        <f aca="true" t="shared" si="0" ref="I7:I16">C7+F7</f>
        <v>0</v>
      </c>
      <c r="J7" s="128">
        <f aca="true" t="shared" si="1" ref="J7:J16">D7+G7</f>
        <v>0</v>
      </c>
      <c r="K7" s="132">
        <f aca="true" t="shared" si="2" ref="K7:K16">E7+H7</f>
        <v>0</v>
      </c>
      <c r="L7" s="133">
        <f aca="true" t="shared" si="3" ref="L7:L16">SUM(I7:K7)</f>
        <v>0</v>
      </c>
      <c r="M7" s="134"/>
      <c r="N7" s="135"/>
      <c r="O7" s="136">
        <f aca="true" t="shared" si="4" ref="O7:O16">SUM(Q7:T7)</f>
        <v>0</v>
      </c>
      <c r="P7" s="136">
        <f aca="true" t="shared" si="5" ref="P7:P16">SUM(Q7:V7)</f>
        <v>0</v>
      </c>
      <c r="Q7" s="127">
        <f aca="true" t="shared" si="6" ref="Q7:Q15">W7+AC7</f>
        <v>0</v>
      </c>
      <c r="R7" s="128">
        <f aca="true" t="shared" si="7" ref="R7:R15">X7+AD7</f>
        <v>0</v>
      </c>
      <c r="S7" s="128">
        <f aca="true" t="shared" si="8" ref="S7:S15">Y7+AE7</f>
        <v>0</v>
      </c>
      <c r="T7" s="128">
        <f aca="true" t="shared" si="9" ref="T7:T15">Z7+AF7</f>
        <v>0</v>
      </c>
      <c r="U7" s="128">
        <f aca="true" t="shared" si="10" ref="U7:U15">AA7+AG7</f>
        <v>0</v>
      </c>
      <c r="V7" s="131">
        <f aca="true" t="shared" si="11" ref="V7:V15">AB7+AH7</f>
        <v>0</v>
      </c>
      <c r="W7" s="127"/>
      <c r="X7" s="128"/>
      <c r="Y7" s="128"/>
      <c r="Z7" s="128"/>
      <c r="AA7" s="128"/>
      <c r="AB7" s="131"/>
      <c r="AC7" s="127"/>
      <c r="AD7" s="137"/>
      <c r="AE7" s="137"/>
      <c r="AF7" s="137"/>
      <c r="AG7" s="128"/>
      <c r="AH7" s="129"/>
      <c r="AI7" s="140"/>
    </row>
    <row r="8" spans="1:35" s="163" customFormat="1" ht="12.75">
      <c r="A8" s="72">
        <v>1</v>
      </c>
      <c r="B8" s="8" t="s">
        <v>67</v>
      </c>
      <c r="C8" s="17"/>
      <c r="D8" s="49"/>
      <c r="E8" s="50"/>
      <c r="F8" s="47"/>
      <c r="G8" s="49"/>
      <c r="H8" s="50"/>
      <c r="I8" s="73">
        <f t="shared" si="0"/>
        <v>0</v>
      </c>
      <c r="J8" s="77">
        <f t="shared" si="1"/>
        <v>0</v>
      </c>
      <c r="K8" s="93">
        <f t="shared" si="2"/>
        <v>0</v>
      </c>
      <c r="L8" s="72">
        <f t="shared" si="3"/>
        <v>0</v>
      </c>
      <c r="M8" s="52" t="s">
        <v>165</v>
      </c>
      <c r="N8" s="48"/>
      <c r="O8" s="111">
        <f t="shared" si="4"/>
        <v>15</v>
      </c>
      <c r="P8" s="61">
        <f t="shared" si="5"/>
        <v>15</v>
      </c>
      <c r="Q8" s="73">
        <f t="shared" si="6"/>
        <v>0</v>
      </c>
      <c r="R8" s="77">
        <f t="shared" si="7"/>
        <v>0</v>
      </c>
      <c r="S8" s="77">
        <f t="shared" si="8"/>
        <v>15</v>
      </c>
      <c r="T8" s="77">
        <f t="shared" si="9"/>
        <v>0</v>
      </c>
      <c r="U8" s="77">
        <f t="shared" si="10"/>
        <v>0</v>
      </c>
      <c r="V8" s="155">
        <f t="shared" si="11"/>
        <v>0</v>
      </c>
      <c r="W8" s="47"/>
      <c r="X8" s="17"/>
      <c r="Y8" s="17">
        <v>15</v>
      </c>
      <c r="Z8" s="17"/>
      <c r="AA8" s="49"/>
      <c r="AB8" s="46"/>
      <c r="AC8" s="47"/>
      <c r="AD8" s="17"/>
      <c r="AE8" s="17"/>
      <c r="AF8" s="17"/>
      <c r="AG8" s="49"/>
      <c r="AH8" s="50"/>
      <c r="AI8" s="113" t="s">
        <v>137</v>
      </c>
    </row>
    <row r="9" spans="1:35" s="163" customFormat="1" ht="12.75">
      <c r="A9" s="128"/>
      <c r="B9" s="141" t="s">
        <v>50</v>
      </c>
      <c r="C9" s="137"/>
      <c r="D9" s="128"/>
      <c r="E9" s="129"/>
      <c r="F9" s="127"/>
      <c r="G9" s="128"/>
      <c r="H9" s="129"/>
      <c r="I9" s="127">
        <f t="shared" si="0"/>
        <v>0</v>
      </c>
      <c r="J9" s="128">
        <f t="shared" si="1"/>
        <v>0</v>
      </c>
      <c r="K9" s="132">
        <f t="shared" si="2"/>
        <v>0</v>
      </c>
      <c r="L9" s="133">
        <f t="shared" si="3"/>
        <v>0</v>
      </c>
      <c r="M9" s="134"/>
      <c r="N9" s="135"/>
      <c r="O9" s="136">
        <f t="shared" si="4"/>
        <v>0</v>
      </c>
      <c r="P9" s="136">
        <f t="shared" si="5"/>
        <v>0</v>
      </c>
      <c r="Q9" s="127">
        <f t="shared" si="6"/>
        <v>0</v>
      </c>
      <c r="R9" s="128">
        <f t="shared" si="7"/>
        <v>0</v>
      </c>
      <c r="S9" s="128">
        <f t="shared" si="8"/>
        <v>0</v>
      </c>
      <c r="T9" s="128">
        <f t="shared" si="9"/>
        <v>0</v>
      </c>
      <c r="U9" s="128">
        <f t="shared" si="10"/>
        <v>0</v>
      </c>
      <c r="V9" s="131">
        <f t="shared" si="11"/>
        <v>0</v>
      </c>
      <c r="W9" s="127"/>
      <c r="X9" s="137"/>
      <c r="Y9" s="137"/>
      <c r="Z9" s="137"/>
      <c r="AA9" s="128"/>
      <c r="AB9" s="131"/>
      <c r="AC9" s="127"/>
      <c r="AD9" s="137"/>
      <c r="AE9" s="137"/>
      <c r="AF9" s="137"/>
      <c r="AG9" s="128"/>
      <c r="AH9" s="129"/>
      <c r="AI9" s="144"/>
    </row>
    <row r="10" spans="1:35" s="165" customFormat="1" ht="12.75">
      <c r="A10" s="128">
        <v>2</v>
      </c>
      <c r="B10" s="364" t="s">
        <v>87</v>
      </c>
      <c r="C10" s="167">
        <v>2</v>
      </c>
      <c r="D10" s="168"/>
      <c r="E10" s="169"/>
      <c r="F10" s="170">
        <v>2</v>
      </c>
      <c r="G10" s="168"/>
      <c r="H10" s="169"/>
      <c r="I10" s="127">
        <f t="shared" si="0"/>
        <v>4</v>
      </c>
      <c r="J10" s="128">
        <f t="shared" si="1"/>
        <v>0</v>
      </c>
      <c r="K10" s="132">
        <f t="shared" si="2"/>
        <v>0</v>
      </c>
      <c r="L10" s="133">
        <f t="shared" si="3"/>
        <v>4</v>
      </c>
      <c r="M10" s="173" t="s">
        <v>165</v>
      </c>
      <c r="N10" s="174" t="s">
        <v>164</v>
      </c>
      <c r="O10" s="136">
        <f t="shared" si="4"/>
        <v>65</v>
      </c>
      <c r="P10" s="136">
        <f t="shared" si="5"/>
        <v>95</v>
      </c>
      <c r="Q10" s="127">
        <f t="shared" si="6"/>
        <v>5</v>
      </c>
      <c r="R10" s="128">
        <f t="shared" si="7"/>
        <v>0</v>
      </c>
      <c r="S10" s="128">
        <f t="shared" si="8"/>
        <v>60</v>
      </c>
      <c r="T10" s="128">
        <f t="shared" si="9"/>
        <v>0</v>
      </c>
      <c r="U10" s="128">
        <f t="shared" si="10"/>
        <v>30</v>
      </c>
      <c r="V10" s="131">
        <f t="shared" si="11"/>
        <v>0</v>
      </c>
      <c r="W10" s="170">
        <v>5</v>
      </c>
      <c r="X10" s="167"/>
      <c r="Y10" s="167">
        <v>30</v>
      </c>
      <c r="Z10" s="167"/>
      <c r="AA10" s="168">
        <v>15</v>
      </c>
      <c r="AB10" s="172"/>
      <c r="AC10" s="170"/>
      <c r="AD10" s="167"/>
      <c r="AE10" s="167">
        <v>30</v>
      </c>
      <c r="AF10" s="167"/>
      <c r="AG10" s="168">
        <v>15</v>
      </c>
      <c r="AH10" s="169"/>
      <c r="AI10" s="178" t="s">
        <v>143</v>
      </c>
    </row>
    <row r="11" spans="1:35" s="163" customFormat="1" ht="12.75">
      <c r="A11" s="123">
        <v>3</v>
      </c>
      <c r="B11" s="152" t="s">
        <v>86</v>
      </c>
      <c r="C11" s="47"/>
      <c r="D11" s="49"/>
      <c r="E11" s="50"/>
      <c r="F11" s="47">
        <v>2</v>
      </c>
      <c r="G11" s="16"/>
      <c r="H11" s="46"/>
      <c r="I11" s="127">
        <f t="shared" si="0"/>
        <v>2</v>
      </c>
      <c r="J11" s="128">
        <f t="shared" si="1"/>
        <v>0</v>
      </c>
      <c r="K11" s="132">
        <f t="shared" si="2"/>
        <v>0</v>
      </c>
      <c r="L11" s="133">
        <f t="shared" si="3"/>
        <v>2</v>
      </c>
      <c r="M11" s="52"/>
      <c r="N11" s="48" t="s">
        <v>164</v>
      </c>
      <c r="O11" s="136">
        <f t="shared" si="4"/>
        <v>30</v>
      </c>
      <c r="P11" s="136">
        <f t="shared" si="5"/>
        <v>43</v>
      </c>
      <c r="Q11" s="156">
        <f t="shared" si="6"/>
        <v>5</v>
      </c>
      <c r="R11" s="157">
        <f t="shared" si="7"/>
        <v>0</v>
      </c>
      <c r="S11" s="157">
        <f t="shared" si="8"/>
        <v>25</v>
      </c>
      <c r="T11" s="157">
        <f t="shared" si="9"/>
        <v>0</v>
      </c>
      <c r="U11" s="157">
        <f t="shared" si="10"/>
        <v>13</v>
      </c>
      <c r="V11" s="158">
        <f t="shared" si="11"/>
        <v>0</v>
      </c>
      <c r="W11" s="47"/>
      <c r="X11" s="49"/>
      <c r="Y11" s="49"/>
      <c r="Z11" s="49"/>
      <c r="AA11" s="49"/>
      <c r="AB11" s="46"/>
      <c r="AC11" s="47">
        <v>5</v>
      </c>
      <c r="AD11" s="17"/>
      <c r="AE11" s="17">
        <v>25</v>
      </c>
      <c r="AF11" s="17"/>
      <c r="AG11" s="49">
        <v>13</v>
      </c>
      <c r="AH11" s="50"/>
      <c r="AI11" s="124" t="s">
        <v>142</v>
      </c>
    </row>
    <row r="12" spans="1:35" s="163" customFormat="1" ht="12.75">
      <c r="A12" s="143"/>
      <c r="B12" s="141" t="s">
        <v>72</v>
      </c>
      <c r="C12" s="127"/>
      <c r="D12" s="128"/>
      <c r="E12" s="129"/>
      <c r="F12" s="127"/>
      <c r="G12" s="130"/>
      <c r="H12" s="131"/>
      <c r="I12" s="127">
        <f t="shared" si="0"/>
        <v>0</v>
      </c>
      <c r="J12" s="128">
        <f t="shared" si="1"/>
        <v>0</v>
      </c>
      <c r="K12" s="132">
        <f t="shared" si="2"/>
        <v>0</v>
      </c>
      <c r="L12" s="133">
        <f t="shared" si="3"/>
        <v>0</v>
      </c>
      <c r="M12" s="134"/>
      <c r="N12" s="135"/>
      <c r="O12" s="136">
        <f t="shared" si="4"/>
        <v>0</v>
      </c>
      <c r="P12" s="136">
        <f t="shared" si="5"/>
        <v>0</v>
      </c>
      <c r="Q12" s="156">
        <f t="shared" si="6"/>
        <v>0</v>
      </c>
      <c r="R12" s="157">
        <f t="shared" si="7"/>
        <v>0</v>
      </c>
      <c r="S12" s="157">
        <f t="shared" si="8"/>
        <v>0</v>
      </c>
      <c r="T12" s="157">
        <f t="shared" si="9"/>
        <v>0</v>
      </c>
      <c r="U12" s="157">
        <f t="shared" si="10"/>
        <v>0</v>
      </c>
      <c r="V12" s="158">
        <f t="shared" si="11"/>
        <v>0</v>
      </c>
      <c r="W12" s="127"/>
      <c r="X12" s="128"/>
      <c r="Y12" s="128"/>
      <c r="Z12" s="128"/>
      <c r="AA12" s="128"/>
      <c r="AB12" s="131"/>
      <c r="AC12" s="127"/>
      <c r="AD12" s="137"/>
      <c r="AE12" s="137"/>
      <c r="AF12" s="137"/>
      <c r="AG12" s="128"/>
      <c r="AH12" s="129"/>
      <c r="AI12" s="138"/>
    </row>
    <row r="13" spans="1:35" s="165" customFormat="1" ht="12.75">
      <c r="A13" s="143">
        <v>4</v>
      </c>
      <c r="B13" s="176" t="s">
        <v>94</v>
      </c>
      <c r="C13" s="170">
        <v>2</v>
      </c>
      <c r="D13" s="168"/>
      <c r="E13" s="169"/>
      <c r="F13" s="170"/>
      <c r="G13" s="171"/>
      <c r="H13" s="172"/>
      <c r="I13" s="127">
        <f t="shared" si="0"/>
        <v>2</v>
      </c>
      <c r="J13" s="128">
        <f t="shared" si="1"/>
        <v>0</v>
      </c>
      <c r="K13" s="132">
        <f t="shared" si="2"/>
        <v>0</v>
      </c>
      <c r="L13" s="133">
        <f t="shared" si="3"/>
        <v>2</v>
      </c>
      <c r="M13" s="174" t="s">
        <v>165</v>
      </c>
      <c r="N13" s="728"/>
      <c r="O13" s="724">
        <f t="shared" si="4"/>
        <v>35</v>
      </c>
      <c r="P13" s="136">
        <f t="shared" si="5"/>
        <v>52</v>
      </c>
      <c r="Q13" s="156">
        <f t="shared" si="6"/>
        <v>0</v>
      </c>
      <c r="R13" s="157">
        <f t="shared" si="7"/>
        <v>15</v>
      </c>
      <c r="S13" s="157">
        <f t="shared" si="8"/>
        <v>20</v>
      </c>
      <c r="T13" s="157">
        <f t="shared" si="9"/>
        <v>0</v>
      </c>
      <c r="U13" s="157">
        <f t="shared" si="10"/>
        <v>17</v>
      </c>
      <c r="V13" s="158">
        <f t="shared" si="11"/>
        <v>0</v>
      </c>
      <c r="W13" s="170"/>
      <c r="X13" s="168">
        <v>15</v>
      </c>
      <c r="Y13" s="168">
        <v>20</v>
      </c>
      <c r="Z13" s="168"/>
      <c r="AA13" s="168">
        <v>17</v>
      </c>
      <c r="AB13" s="172"/>
      <c r="AC13" s="170"/>
      <c r="AD13" s="167"/>
      <c r="AE13" s="167"/>
      <c r="AF13" s="167"/>
      <c r="AG13" s="168"/>
      <c r="AH13" s="169"/>
      <c r="AI13" s="175" t="s">
        <v>151</v>
      </c>
    </row>
    <row r="14" spans="1:35" s="165" customFormat="1" ht="24">
      <c r="A14" s="125">
        <v>5</v>
      </c>
      <c r="B14" s="176" t="s">
        <v>90</v>
      </c>
      <c r="C14" s="167">
        <v>2.5</v>
      </c>
      <c r="D14" s="168"/>
      <c r="E14" s="169"/>
      <c r="F14" s="170"/>
      <c r="G14" s="171"/>
      <c r="H14" s="172"/>
      <c r="I14" s="127">
        <f t="shared" si="0"/>
        <v>2.5</v>
      </c>
      <c r="J14" s="128">
        <f t="shared" si="1"/>
        <v>0</v>
      </c>
      <c r="K14" s="132">
        <f t="shared" si="2"/>
        <v>0</v>
      </c>
      <c r="L14" s="133">
        <f t="shared" si="3"/>
        <v>2.5</v>
      </c>
      <c r="M14" s="174" t="s">
        <v>165</v>
      </c>
      <c r="N14" s="728"/>
      <c r="O14" s="724">
        <f t="shared" si="4"/>
        <v>45</v>
      </c>
      <c r="P14" s="136">
        <f t="shared" si="5"/>
        <v>67</v>
      </c>
      <c r="Q14" s="156">
        <f t="shared" si="6"/>
        <v>0</v>
      </c>
      <c r="R14" s="157">
        <f t="shared" si="7"/>
        <v>15</v>
      </c>
      <c r="S14" s="157">
        <f t="shared" si="8"/>
        <v>30</v>
      </c>
      <c r="T14" s="157">
        <f t="shared" si="9"/>
        <v>0</v>
      </c>
      <c r="U14" s="157">
        <f t="shared" si="10"/>
        <v>22</v>
      </c>
      <c r="V14" s="158">
        <f t="shared" si="11"/>
        <v>0</v>
      </c>
      <c r="W14" s="170"/>
      <c r="X14" s="168">
        <v>15</v>
      </c>
      <c r="Y14" s="168">
        <v>30</v>
      </c>
      <c r="Z14" s="168"/>
      <c r="AA14" s="168">
        <v>22</v>
      </c>
      <c r="AB14" s="172"/>
      <c r="AC14" s="170"/>
      <c r="AD14" s="167"/>
      <c r="AE14" s="167"/>
      <c r="AF14" s="167"/>
      <c r="AG14" s="168"/>
      <c r="AH14" s="169"/>
      <c r="AI14" s="175" t="s">
        <v>143</v>
      </c>
    </row>
    <row r="15" spans="1:35" s="165" customFormat="1" ht="25.5">
      <c r="A15" s="125">
        <v>6</v>
      </c>
      <c r="B15" s="166" t="s">
        <v>98</v>
      </c>
      <c r="C15" s="167">
        <v>1.5</v>
      </c>
      <c r="D15" s="168"/>
      <c r="E15" s="169"/>
      <c r="F15" s="170"/>
      <c r="G15" s="171"/>
      <c r="H15" s="172"/>
      <c r="I15" s="127">
        <f t="shared" si="0"/>
        <v>1.5</v>
      </c>
      <c r="J15" s="128">
        <f t="shared" si="1"/>
        <v>0</v>
      </c>
      <c r="K15" s="132">
        <f t="shared" si="2"/>
        <v>0</v>
      </c>
      <c r="L15" s="133">
        <f t="shared" si="3"/>
        <v>1.5</v>
      </c>
      <c r="M15" s="174" t="s">
        <v>165</v>
      </c>
      <c r="N15" s="728"/>
      <c r="O15" s="724">
        <f t="shared" si="4"/>
        <v>25</v>
      </c>
      <c r="P15" s="136">
        <f t="shared" si="5"/>
        <v>37</v>
      </c>
      <c r="Q15" s="156">
        <f t="shared" si="6"/>
        <v>15</v>
      </c>
      <c r="R15" s="157">
        <f t="shared" si="7"/>
        <v>0</v>
      </c>
      <c r="S15" s="157">
        <f t="shared" si="8"/>
        <v>10</v>
      </c>
      <c r="T15" s="157">
        <f t="shared" si="9"/>
        <v>0</v>
      </c>
      <c r="U15" s="157">
        <f t="shared" si="10"/>
        <v>12</v>
      </c>
      <c r="V15" s="158">
        <f t="shared" si="11"/>
        <v>0</v>
      </c>
      <c r="W15" s="170">
        <v>15</v>
      </c>
      <c r="X15" s="168"/>
      <c r="Y15" s="168">
        <v>10</v>
      </c>
      <c r="Z15" s="168"/>
      <c r="AA15" s="168">
        <v>12</v>
      </c>
      <c r="AB15" s="172"/>
      <c r="AC15" s="170"/>
      <c r="AD15" s="167"/>
      <c r="AE15" s="167"/>
      <c r="AF15" s="167"/>
      <c r="AG15" s="168"/>
      <c r="AH15" s="169"/>
      <c r="AI15" s="175" t="s">
        <v>142</v>
      </c>
    </row>
    <row r="16" spans="1:35" s="163" customFormat="1" ht="25.5" customHeight="1">
      <c r="A16" s="588">
        <v>7</v>
      </c>
      <c r="B16" s="612" t="s">
        <v>107</v>
      </c>
      <c r="C16" s="594">
        <v>5</v>
      </c>
      <c r="D16" s="594"/>
      <c r="E16" s="596"/>
      <c r="F16" s="598"/>
      <c r="G16" s="594"/>
      <c r="H16" s="596"/>
      <c r="I16" s="716">
        <f t="shared" si="0"/>
        <v>5</v>
      </c>
      <c r="J16" s="717">
        <f t="shared" si="1"/>
        <v>0</v>
      </c>
      <c r="K16" s="718">
        <f t="shared" si="2"/>
        <v>0</v>
      </c>
      <c r="L16" s="719">
        <f t="shared" si="3"/>
        <v>5</v>
      </c>
      <c r="M16" s="592" t="s">
        <v>164</v>
      </c>
      <c r="N16" s="590"/>
      <c r="O16" s="725">
        <f t="shared" si="4"/>
        <v>80</v>
      </c>
      <c r="P16" s="725">
        <f t="shared" si="5"/>
        <v>119</v>
      </c>
      <c r="Q16" s="716">
        <f>SUM(W16:W17)</f>
        <v>30</v>
      </c>
      <c r="R16" s="717">
        <f>X16+AD16</f>
        <v>0</v>
      </c>
      <c r="S16" s="717">
        <f>SUM(Y16:Y17)</f>
        <v>50</v>
      </c>
      <c r="T16" s="717">
        <f>Z16+AF16</f>
        <v>0</v>
      </c>
      <c r="U16" s="717">
        <f>SUM(AA16:AA17)</f>
        <v>39</v>
      </c>
      <c r="V16" s="718">
        <f>AB16+AH16</f>
        <v>0</v>
      </c>
      <c r="W16" s="47">
        <v>15</v>
      </c>
      <c r="X16" s="49"/>
      <c r="Y16" s="49">
        <v>25</v>
      </c>
      <c r="Z16" s="49"/>
      <c r="AA16" s="49">
        <v>20</v>
      </c>
      <c r="AB16" s="46"/>
      <c r="AC16" s="47"/>
      <c r="AD16" s="17"/>
      <c r="AE16" s="17"/>
      <c r="AF16" s="17"/>
      <c r="AG16" s="49"/>
      <c r="AH16" s="50"/>
      <c r="AI16" s="142" t="s">
        <v>142</v>
      </c>
    </row>
    <row r="17" spans="1:35" s="163" customFormat="1" ht="12.75">
      <c r="A17" s="589"/>
      <c r="B17" s="613"/>
      <c r="C17" s="595"/>
      <c r="D17" s="595"/>
      <c r="E17" s="597"/>
      <c r="F17" s="599"/>
      <c r="G17" s="595"/>
      <c r="H17" s="597"/>
      <c r="I17" s="720"/>
      <c r="J17" s="721"/>
      <c r="K17" s="722"/>
      <c r="L17" s="723"/>
      <c r="M17" s="593"/>
      <c r="N17" s="591"/>
      <c r="O17" s="587"/>
      <c r="P17" s="587"/>
      <c r="Q17" s="720"/>
      <c r="R17" s="721"/>
      <c r="S17" s="721"/>
      <c r="T17" s="721"/>
      <c r="U17" s="721"/>
      <c r="V17" s="722"/>
      <c r="W17" s="47">
        <v>15</v>
      </c>
      <c r="X17" s="49"/>
      <c r="Y17" s="49">
        <v>25</v>
      </c>
      <c r="Z17" s="49"/>
      <c r="AA17" s="49">
        <v>19</v>
      </c>
      <c r="AB17" s="46"/>
      <c r="AC17" s="47"/>
      <c r="AD17" s="17"/>
      <c r="AE17" s="17"/>
      <c r="AF17" s="17"/>
      <c r="AG17" s="49"/>
      <c r="AH17" s="50"/>
      <c r="AI17" s="142" t="s">
        <v>143</v>
      </c>
    </row>
    <row r="18" spans="1:35" s="165" customFormat="1" ht="12.75">
      <c r="A18" s="125">
        <v>8</v>
      </c>
      <c r="B18" s="166" t="s">
        <v>108</v>
      </c>
      <c r="C18" s="167">
        <v>5</v>
      </c>
      <c r="D18" s="168"/>
      <c r="E18" s="169"/>
      <c r="F18" s="170"/>
      <c r="G18" s="171"/>
      <c r="H18" s="172"/>
      <c r="I18" s="127">
        <f aca="true" t="shared" si="12" ref="I18:K19">C18+F18</f>
        <v>5</v>
      </c>
      <c r="J18" s="128">
        <f t="shared" si="12"/>
        <v>0</v>
      </c>
      <c r="K18" s="132">
        <f t="shared" si="12"/>
        <v>0</v>
      </c>
      <c r="L18" s="133">
        <f>SUM(I18:K18)</f>
        <v>5</v>
      </c>
      <c r="M18" s="173" t="s">
        <v>164</v>
      </c>
      <c r="N18" s="174"/>
      <c r="O18" s="136">
        <f>SUM(Q18:T18)</f>
        <v>80</v>
      </c>
      <c r="P18" s="136">
        <f>SUM(Q18:V18)</f>
        <v>119</v>
      </c>
      <c r="Q18" s="156">
        <f aca="true" t="shared" si="13" ref="Q18:V18">W18+AC18</f>
        <v>30</v>
      </c>
      <c r="R18" s="157">
        <f t="shared" si="13"/>
        <v>20</v>
      </c>
      <c r="S18" s="157">
        <f t="shared" si="13"/>
        <v>30</v>
      </c>
      <c r="T18" s="157">
        <f t="shared" si="13"/>
        <v>0</v>
      </c>
      <c r="U18" s="157">
        <f t="shared" si="13"/>
        <v>39</v>
      </c>
      <c r="V18" s="158">
        <f t="shared" si="13"/>
        <v>0</v>
      </c>
      <c r="W18" s="170">
        <v>30</v>
      </c>
      <c r="X18" s="168">
        <v>20</v>
      </c>
      <c r="Y18" s="168">
        <v>30</v>
      </c>
      <c r="Z18" s="168"/>
      <c r="AA18" s="168">
        <v>39</v>
      </c>
      <c r="AB18" s="172"/>
      <c r="AC18" s="170"/>
      <c r="AD18" s="167"/>
      <c r="AE18" s="167"/>
      <c r="AF18" s="167"/>
      <c r="AG18" s="168"/>
      <c r="AH18" s="169"/>
      <c r="AI18" s="175" t="s">
        <v>142</v>
      </c>
    </row>
    <row r="19" spans="1:35" s="165" customFormat="1" ht="25.5" customHeight="1">
      <c r="A19" s="719">
        <v>9</v>
      </c>
      <c r="B19" s="704" t="s">
        <v>109</v>
      </c>
      <c r="C19" s="705"/>
      <c r="D19" s="705"/>
      <c r="E19" s="706"/>
      <c r="F19" s="707">
        <v>6.5</v>
      </c>
      <c r="G19" s="705"/>
      <c r="H19" s="706"/>
      <c r="I19" s="716">
        <f t="shared" si="12"/>
        <v>6.5</v>
      </c>
      <c r="J19" s="717">
        <f t="shared" si="12"/>
        <v>0</v>
      </c>
      <c r="K19" s="718">
        <f t="shared" si="12"/>
        <v>0</v>
      </c>
      <c r="L19" s="719">
        <f>SUM(I19:K19)</f>
        <v>6.5</v>
      </c>
      <c r="M19" s="708"/>
      <c r="N19" s="709" t="s">
        <v>164</v>
      </c>
      <c r="O19" s="725">
        <f>SUM(Q19:T19)</f>
        <v>110</v>
      </c>
      <c r="P19" s="725">
        <f>SUM(Q19:V19)</f>
        <v>163</v>
      </c>
      <c r="Q19" s="716">
        <f>SUM(W19,W20,AC19,AC20)</f>
        <v>55</v>
      </c>
      <c r="R19" s="717">
        <f>X19+AD19</f>
        <v>0</v>
      </c>
      <c r="S19" s="717">
        <f>SUM(Y19,Y20,AE19,AE20)</f>
        <v>55</v>
      </c>
      <c r="T19" s="717">
        <f>Z19+AF19</f>
        <v>0</v>
      </c>
      <c r="U19" s="717">
        <f>SUM(AA19,AA20,AG19,AG20)</f>
        <v>53</v>
      </c>
      <c r="V19" s="718">
        <f>AB19+AH19</f>
        <v>0</v>
      </c>
      <c r="W19" s="170"/>
      <c r="X19" s="168"/>
      <c r="Y19" s="168"/>
      <c r="Z19" s="168"/>
      <c r="AA19" s="168"/>
      <c r="AB19" s="172"/>
      <c r="AC19" s="170">
        <v>25</v>
      </c>
      <c r="AD19" s="167"/>
      <c r="AE19" s="167">
        <v>30</v>
      </c>
      <c r="AF19" s="167"/>
      <c r="AG19" s="168">
        <v>26</v>
      </c>
      <c r="AH19" s="169"/>
      <c r="AI19" s="178" t="s">
        <v>142</v>
      </c>
    </row>
    <row r="20" spans="1:35" s="165" customFormat="1" ht="12.75">
      <c r="A20" s="723"/>
      <c r="B20" s="710"/>
      <c r="C20" s="711"/>
      <c r="D20" s="711"/>
      <c r="E20" s="712"/>
      <c r="F20" s="713"/>
      <c r="G20" s="711"/>
      <c r="H20" s="712"/>
      <c r="I20" s="720"/>
      <c r="J20" s="721"/>
      <c r="K20" s="722"/>
      <c r="L20" s="723"/>
      <c r="M20" s="714"/>
      <c r="N20" s="715"/>
      <c r="O20" s="587"/>
      <c r="P20" s="587"/>
      <c r="Q20" s="720"/>
      <c r="R20" s="721"/>
      <c r="S20" s="721"/>
      <c r="T20" s="721"/>
      <c r="U20" s="721"/>
      <c r="V20" s="722"/>
      <c r="W20" s="170"/>
      <c r="X20" s="168"/>
      <c r="Y20" s="168"/>
      <c r="Z20" s="168"/>
      <c r="AA20" s="168"/>
      <c r="AB20" s="172"/>
      <c r="AC20" s="170">
        <v>30</v>
      </c>
      <c r="AD20" s="167"/>
      <c r="AE20" s="167">
        <v>25</v>
      </c>
      <c r="AF20" s="167"/>
      <c r="AG20" s="168">
        <v>27</v>
      </c>
      <c r="AH20" s="169"/>
      <c r="AI20" s="178" t="s">
        <v>143</v>
      </c>
    </row>
    <row r="21" spans="1:35" s="165" customFormat="1" ht="12.75">
      <c r="A21" s="125">
        <v>10</v>
      </c>
      <c r="B21" s="166" t="s">
        <v>110</v>
      </c>
      <c r="C21" s="167">
        <v>1.5</v>
      </c>
      <c r="D21" s="168"/>
      <c r="E21" s="169"/>
      <c r="F21" s="170">
        <v>7.5</v>
      </c>
      <c r="G21" s="171"/>
      <c r="H21" s="172"/>
      <c r="I21" s="127">
        <f aca="true" t="shared" si="14" ref="I21:I33">C21+F21</f>
        <v>9</v>
      </c>
      <c r="J21" s="128">
        <f aca="true" t="shared" si="15" ref="J21:J33">D21+G21</f>
        <v>0</v>
      </c>
      <c r="K21" s="132">
        <f aca="true" t="shared" si="16" ref="K21:K33">E21+H21</f>
        <v>0</v>
      </c>
      <c r="L21" s="133">
        <f aca="true" t="shared" si="17" ref="L21:L33">SUM(I21:K21)</f>
        <v>9</v>
      </c>
      <c r="M21" s="173" t="s">
        <v>165</v>
      </c>
      <c r="N21" s="174" t="s">
        <v>164</v>
      </c>
      <c r="O21" s="136">
        <f aca="true" t="shared" si="18" ref="O21:O33">SUM(Q21:T21)</f>
        <v>150</v>
      </c>
      <c r="P21" s="136">
        <f aca="true" t="shared" si="19" ref="P21:P33">SUM(Q21:V21)</f>
        <v>222</v>
      </c>
      <c r="Q21" s="156">
        <f aca="true" t="shared" si="20" ref="Q21:Q33">W21+AC21</f>
        <v>50</v>
      </c>
      <c r="R21" s="157">
        <f aca="true" t="shared" si="21" ref="R21:R33">X21+AD21</f>
        <v>35</v>
      </c>
      <c r="S21" s="157">
        <f aca="true" t="shared" si="22" ref="S21:S33">Y21+AE21</f>
        <v>65</v>
      </c>
      <c r="T21" s="157">
        <f aca="true" t="shared" si="23" ref="T21:T33">Z21+AF21</f>
        <v>0</v>
      </c>
      <c r="U21" s="157">
        <f aca="true" t="shared" si="24" ref="U21:U33">AA21+AG21</f>
        <v>72</v>
      </c>
      <c r="V21" s="158">
        <f aca="true" t="shared" si="25" ref="V21:V33">AB21+AH21</f>
        <v>0</v>
      </c>
      <c r="W21" s="170">
        <v>15</v>
      </c>
      <c r="X21" s="168"/>
      <c r="Y21" s="168">
        <v>15</v>
      </c>
      <c r="Z21" s="168"/>
      <c r="AA21" s="168">
        <v>15</v>
      </c>
      <c r="AB21" s="172"/>
      <c r="AC21" s="170">
        <v>35</v>
      </c>
      <c r="AD21" s="167">
        <v>35</v>
      </c>
      <c r="AE21" s="167">
        <v>50</v>
      </c>
      <c r="AF21" s="167"/>
      <c r="AG21" s="168">
        <v>57</v>
      </c>
      <c r="AH21" s="169"/>
      <c r="AI21" s="175" t="s">
        <v>142</v>
      </c>
    </row>
    <row r="22" spans="1:35" s="163" customFormat="1" ht="12.75">
      <c r="A22" s="145"/>
      <c r="B22" s="146" t="s">
        <v>103</v>
      </c>
      <c r="C22" s="137"/>
      <c r="D22" s="128"/>
      <c r="E22" s="129"/>
      <c r="F22" s="127"/>
      <c r="G22" s="130"/>
      <c r="H22" s="131"/>
      <c r="I22" s="127">
        <f t="shared" si="14"/>
        <v>0</v>
      </c>
      <c r="J22" s="128">
        <f t="shared" si="15"/>
        <v>0</v>
      </c>
      <c r="K22" s="132">
        <f t="shared" si="16"/>
        <v>0</v>
      </c>
      <c r="L22" s="133">
        <f t="shared" si="17"/>
        <v>0</v>
      </c>
      <c r="M22" s="134"/>
      <c r="N22" s="135"/>
      <c r="O22" s="136">
        <f t="shared" si="18"/>
        <v>0</v>
      </c>
      <c r="P22" s="136">
        <f t="shared" si="19"/>
        <v>0</v>
      </c>
      <c r="Q22" s="156">
        <f t="shared" si="20"/>
        <v>0</v>
      </c>
      <c r="R22" s="157">
        <f t="shared" si="21"/>
        <v>0</v>
      </c>
      <c r="S22" s="157">
        <f t="shared" si="22"/>
        <v>0</v>
      </c>
      <c r="T22" s="157">
        <f t="shared" si="23"/>
        <v>0</v>
      </c>
      <c r="U22" s="157">
        <f t="shared" si="24"/>
        <v>0</v>
      </c>
      <c r="V22" s="158">
        <f t="shared" si="25"/>
        <v>0</v>
      </c>
      <c r="W22" s="127"/>
      <c r="X22" s="128"/>
      <c r="Y22" s="128"/>
      <c r="Z22" s="128"/>
      <c r="AA22" s="128"/>
      <c r="AB22" s="131"/>
      <c r="AC22" s="127"/>
      <c r="AD22" s="137"/>
      <c r="AE22" s="137"/>
      <c r="AF22" s="137"/>
      <c r="AG22" s="128"/>
      <c r="AH22" s="129"/>
      <c r="AI22" s="138"/>
    </row>
    <row r="23" spans="1:35" s="165" customFormat="1" ht="25.5">
      <c r="A23" s="145">
        <v>11</v>
      </c>
      <c r="B23" s="177" t="s">
        <v>217</v>
      </c>
      <c r="C23" s="167"/>
      <c r="D23" s="168"/>
      <c r="E23" s="169"/>
      <c r="F23" s="170">
        <v>2.5</v>
      </c>
      <c r="G23" s="171"/>
      <c r="H23" s="172"/>
      <c r="I23" s="127">
        <f t="shared" si="14"/>
        <v>2.5</v>
      </c>
      <c r="J23" s="128">
        <f t="shared" si="15"/>
        <v>0</v>
      </c>
      <c r="K23" s="132">
        <f t="shared" si="16"/>
        <v>0</v>
      </c>
      <c r="L23" s="133">
        <f t="shared" si="17"/>
        <v>2.5</v>
      </c>
      <c r="M23" s="173"/>
      <c r="N23" s="174" t="s">
        <v>164</v>
      </c>
      <c r="O23" s="136">
        <f t="shared" si="18"/>
        <v>35</v>
      </c>
      <c r="P23" s="136">
        <f t="shared" si="19"/>
        <v>65</v>
      </c>
      <c r="Q23" s="156">
        <f t="shared" si="20"/>
        <v>0</v>
      </c>
      <c r="R23" s="157">
        <f t="shared" si="21"/>
        <v>15</v>
      </c>
      <c r="S23" s="157">
        <f t="shared" si="22"/>
        <v>20</v>
      </c>
      <c r="T23" s="157">
        <f t="shared" si="23"/>
        <v>0</v>
      </c>
      <c r="U23" s="157">
        <f t="shared" si="24"/>
        <v>30</v>
      </c>
      <c r="V23" s="158">
        <f t="shared" si="25"/>
        <v>0</v>
      </c>
      <c r="W23" s="170"/>
      <c r="X23" s="168"/>
      <c r="Y23" s="168"/>
      <c r="Z23" s="168"/>
      <c r="AA23" s="168"/>
      <c r="AB23" s="172"/>
      <c r="AC23" s="170"/>
      <c r="AD23" s="167">
        <v>15</v>
      </c>
      <c r="AE23" s="167">
        <v>20</v>
      </c>
      <c r="AF23" s="167"/>
      <c r="AG23" s="168">
        <v>30</v>
      </c>
      <c r="AH23" s="169"/>
      <c r="AI23" s="178" t="s">
        <v>147</v>
      </c>
    </row>
    <row r="24" spans="1:35" s="181" customFormat="1" ht="24">
      <c r="A24" s="77">
        <v>12</v>
      </c>
      <c r="B24" s="152" t="s">
        <v>223</v>
      </c>
      <c r="C24" s="49"/>
      <c r="D24" s="49"/>
      <c r="E24" s="50"/>
      <c r="F24" s="47">
        <v>2</v>
      </c>
      <c r="G24" s="16"/>
      <c r="H24" s="46"/>
      <c r="I24" s="73">
        <f t="shared" si="14"/>
        <v>2</v>
      </c>
      <c r="J24" s="77">
        <f t="shared" si="15"/>
        <v>0</v>
      </c>
      <c r="K24" s="93">
        <f t="shared" si="16"/>
        <v>0</v>
      </c>
      <c r="L24" s="72">
        <f t="shared" si="17"/>
        <v>2</v>
      </c>
      <c r="M24" s="726"/>
      <c r="N24" s="52" t="s">
        <v>165</v>
      </c>
      <c r="O24" s="136">
        <f t="shared" si="18"/>
        <v>0</v>
      </c>
      <c r="P24" s="136">
        <f t="shared" si="19"/>
        <v>60</v>
      </c>
      <c r="Q24" s="156">
        <f t="shared" si="20"/>
        <v>0</v>
      </c>
      <c r="R24" s="157">
        <f t="shared" si="21"/>
        <v>0</v>
      </c>
      <c r="S24" s="157">
        <f t="shared" si="22"/>
        <v>0</v>
      </c>
      <c r="T24" s="157">
        <f t="shared" si="23"/>
        <v>0</v>
      </c>
      <c r="U24" s="157">
        <f t="shared" si="24"/>
        <v>60</v>
      </c>
      <c r="V24" s="158">
        <f t="shared" si="25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>
        <v>60</v>
      </c>
      <c r="AH24" s="50"/>
      <c r="AI24" s="124"/>
    </row>
    <row r="25" spans="1:35" s="163" customFormat="1" ht="12.75">
      <c r="A25" s="125"/>
      <c r="B25" s="126" t="s">
        <v>58</v>
      </c>
      <c r="C25" s="127"/>
      <c r="D25" s="128"/>
      <c r="E25" s="129"/>
      <c r="F25" s="127"/>
      <c r="G25" s="130"/>
      <c r="H25" s="131"/>
      <c r="I25" s="127">
        <f t="shared" si="14"/>
        <v>0</v>
      </c>
      <c r="J25" s="128">
        <f t="shared" si="15"/>
        <v>0</v>
      </c>
      <c r="K25" s="132">
        <f t="shared" si="16"/>
        <v>0</v>
      </c>
      <c r="L25" s="133">
        <f t="shared" si="17"/>
        <v>0</v>
      </c>
      <c r="M25" s="134"/>
      <c r="N25" s="135"/>
      <c r="O25" s="136">
        <f t="shared" si="18"/>
        <v>0</v>
      </c>
      <c r="P25" s="136">
        <f t="shared" si="19"/>
        <v>0</v>
      </c>
      <c r="Q25" s="156">
        <f t="shared" si="20"/>
        <v>0</v>
      </c>
      <c r="R25" s="157">
        <f t="shared" si="21"/>
        <v>0</v>
      </c>
      <c r="S25" s="157">
        <f t="shared" si="22"/>
        <v>0</v>
      </c>
      <c r="T25" s="157">
        <f t="shared" si="23"/>
        <v>0</v>
      </c>
      <c r="U25" s="157">
        <f t="shared" si="24"/>
        <v>0</v>
      </c>
      <c r="V25" s="158">
        <f t="shared" si="25"/>
        <v>0</v>
      </c>
      <c r="W25" s="127"/>
      <c r="X25" s="128"/>
      <c r="Y25" s="128"/>
      <c r="Z25" s="128"/>
      <c r="AA25" s="128"/>
      <c r="AB25" s="131"/>
      <c r="AC25" s="127"/>
      <c r="AD25" s="137"/>
      <c r="AE25" s="137"/>
      <c r="AF25" s="137"/>
      <c r="AG25" s="128"/>
      <c r="AH25" s="129"/>
      <c r="AI25" s="138"/>
    </row>
    <row r="26" spans="1:35" s="163" customFormat="1" ht="24">
      <c r="A26" s="125">
        <v>13</v>
      </c>
      <c r="B26" s="152" t="s">
        <v>111</v>
      </c>
      <c r="C26" s="47"/>
      <c r="D26" s="49"/>
      <c r="E26" s="50">
        <v>4</v>
      </c>
      <c r="F26" s="47"/>
      <c r="G26" s="16"/>
      <c r="H26" s="46"/>
      <c r="I26" s="127">
        <f t="shared" si="14"/>
        <v>0</v>
      </c>
      <c r="J26" s="128">
        <f t="shared" si="15"/>
        <v>0</v>
      </c>
      <c r="K26" s="132">
        <f t="shared" si="16"/>
        <v>4</v>
      </c>
      <c r="L26" s="133">
        <f t="shared" si="17"/>
        <v>4</v>
      </c>
      <c r="M26" s="52" t="s">
        <v>165</v>
      </c>
      <c r="N26" s="48"/>
      <c r="O26" s="136">
        <f t="shared" si="18"/>
        <v>0</v>
      </c>
      <c r="P26" s="136">
        <f t="shared" si="19"/>
        <v>100</v>
      </c>
      <c r="Q26" s="156">
        <f t="shared" si="20"/>
        <v>0</v>
      </c>
      <c r="R26" s="157">
        <f t="shared" si="21"/>
        <v>0</v>
      </c>
      <c r="S26" s="157">
        <f t="shared" si="22"/>
        <v>0</v>
      </c>
      <c r="T26" s="157">
        <f t="shared" si="23"/>
        <v>0</v>
      </c>
      <c r="U26" s="157">
        <f t="shared" si="24"/>
        <v>0</v>
      </c>
      <c r="V26" s="158">
        <f t="shared" si="25"/>
        <v>100</v>
      </c>
      <c r="W26" s="47"/>
      <c r="X26" s="49"/>
      <c r="Y26" s="49"/>
      <c r="Z26" s="49"/>
      <c r="AA26" s="49"/>
      <c r="AB26" s="46">
        <v>100</v>
      </c>
      <c r="AC26" s="47"/>
      <c r="AD26" s="17"/>
      <c r="AE26" s="17"/>
      <c r="AF26" s="17"/>
      <c r="AG26" s="49"/>
      <c r="AH26" s="50"/>
      <c r="AI26" s="124"/>
    </row>
    <row r="27" spans="1:35" s="163" customFormat="1" ht="12.75">
      <c r="A27" s="123">
        <v>14</v>
      </c>
      <c r="B27" s="152" t="s">
        <v>112</v>
      </c>
      <c r="C27" s="47"/>
      <c r="D27" s="49"/>
      <c r="E27" s="50"/>
      <c r="F27" s="47"/>
      <c r="G27" s="16"/>
      <c r="H27" s="46">
        <v>7</v>
      </c>
      <c r="I27" s="127">
        <f t="shared" si="14"/>
        <v>0</v>
      </c>
      <c r="J27" s="128">
        <f t="shared" si="15"/>
        <v>0</v>
      </c>
      <c r="K27" s="132">
        <f t="shared" si="16"/>
        <v>7</v>
      </c>
      <c r="L27" s="133">
        <f t="shared" si="17"/>
        <v>7</v>
      </c>
      <c r="M27" s="52"/>
      <c r="N27" s="48" t="s">
        <v>165</v>
      </c>
      <c r="O27" s="136">
        <f t="shared" si="18"/>
        <v>0</v>
      </c>
      <c r="P27" s="136">
        <f t="shared" si="19"/>
        <v>200</v>
      </c>
      <c r="Q27" s="156">
        <f t="shared" si="20"/>
        <v>0</v>
      </c>
      <c r="R27" s="157">
        <f t="shared" si="21"/>
        <v>0</v>
      </c>
      <c r="S27" s="157">
        <f t="shared" si="22"/>
        <v>0</v>
      </c>
      <c r="T27" s="157">
        <f t="shared" si="23"/>
        <v>0</v>
      </c>
      <c r="U27" s="157">
        <f t="shared" si="24"/>
        <v>0</v>
      </c>
      <c r="V27" s="158">
        <f t="shared" si="25"/>
        <v>200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>
        <v>200</v>
      </c>
      <c r="AI27" s="124"/>
    </row>
    <row r="28" spans="1:35" s="163" customFormat="1" ht="12.75">
      <c r="A28" s="125"/>
      <c r="B28" s="126" t="s">
        <v>59</v>
      </c>
      <c r="C28" s="127"/>
      <c r="D28" s="128"/>
      <c r="E28" s="129"/>
      <c r="F28" s="127"/>
      <c r="G28" s="130"/>
      <c r="H28" s="131"/>
      <c r="I28" s="127">
        <f t="shared" si="14"/>
        <v>0</v>
      </c>
      <c r="J28" s="128">
        <f t="shared" si="15"/>
        <v>0</v>
      </c>
      <c r="K28" s="132">
        <f t="shared" si="16"/>
        <v>0</v>
      </c>
      <c r="L28" s="133">
        <f t="shared" si="17"/>
        <v>0</v>
      </c>
      <c r="M28" s="134"/>
      <c r="N28" s="135"/>
      <c r="O28" s="136">
        <f t="shared" si="18"/>
        <v>0</v>
      </c>
      <c r="P28" s="136">
        <f t="shared" si="19"/>
        <v>0</v>
      </c>
      <c r="Q28" s="156">
        <f t="shared" si="20"/>
        <v>0</v>
      </c>
      <c r="R28" s="157">
        <f t="shared" si="21"/>
        <v>0</v>
      </c>
      <c r="S28" s="157">
        <f t="shared" si="22"/>
        <v>0</v>
      </c>
      <c r="T28" s="157">
        <f t="shared" si="23"/>
        <v>0</v>
      </c>
      <c r="U28" s="157">
        <f t="shared" si="24"/>
        <v>0</v>
      </c>
      <c r="V28" s="158">
        <f t="shared" si="25"/>
        <v>0</v>
      </c>
      <c r="W28" s="127"/>
      <c r="X28" s="128"/>
      <c r="Y28" s="128"/>
      <c r="Z28" s="128"/>
      <c r="AA28" s="128"/>
      <c r="AB28" s="131"/>
      <c r="AC28" s="127"/>
      <c r="AD28" s="137"/>
      <c r="AE28" s="137"/>
      <c r="AF28" s="137"/>
      <c r="AG28" s="128"/>
      <c r="AH28" s="129"/>
      <c r="AI28" s="138"/>
    </row>
    <row r="29" spans="1:35" s="163" customFormat="1" ht="45.75" customHeight="1">
      <c r="A29" s="123">
        <v>15</v>
      </c>
      <c r="B29" s="152" t="s">
        <v>218</v>
      </c>
      <c r="C29" s="47">
        <v>1</v>
      </c>
      <c r="D29" s="49"/>
      <c r="E29" s="50"/>
      <c r="F29" s="47"/>
      <c r="G29" s="16"/>
      <c r="H29" s="46"/>
      <c r="I29" s="127">
        <f t="shared" si="14"/>
        <v>1</v>
      </c>
      <c r="J29" s="128">
        <f t="shared" si="15"/>
        <v>0</v>
      </c>
      <c r="K29" s="132">
        <f t="shared" si="16"/>
        <v>0</v>
      </c>
      <c r="L29" s="133">
        <f t="shared" si="17"/>
        <v>1</v>
      </c>
      <c r="M29" s="52" t="s">
        <v>165</v>
      </c>
      <c r="N29" s="48"/>
      <c r="O29" s="136">
        <f t="shared" si="18"/>
        <v>20</v>
      </c>
      <c r="P29" s="61">
        <f t="shared" si="19"/>
        <v>30</v>
      </c>
      <c r="Q29" s="147">
        <f t="shared" si="20"/>
        <v>5</v>
      </c>
      <c r="R29" s="148">
        <f t="shared" si="21"/>
        <v>0</v>
      </c>
      <c r="S29" s="148">
        <f t="shared" si="22"/>
        <v>15</v>
      </c>
      <c r="T29" s="148">
        <f t="shared" si="23"/>
        <v>0</v>
      </c>
      <c r="U29" s="148">
        <f t="shared" si="24"/>
        <v>10</v>
      </c>
      <c r="V29" s="149">
        <f t="shared" si="25"/>
        <v>0</v>
      </c>
      <c r="W29" s="47">
        <v>5</v>
      </c>
      <c r="X29" s="49"/>
      <c r="Y29" s="49">
        <v>15</v>
      </c>
      <c r="Z29" s="49"/>
      <c r="AA29" s="49">
        <v>10</v>
      </c>
      <c r="AB29" s="46"/>
      <c r="AC29" s="47"/>
      <c r="AD29" s="17"/>
      <c r="AE29" s="17"/>
      <c r="AF29" s="17"/>
      <c r="AG29" s="49"/>
      <c r="AH29" s="50"/>
      <c r="AI29" s="124" t="s">
        <v>143</v>
      </c>
    </row>
    <row r="30" spans="1:35" s="163" customFormat="1" ht="46.5" customHeight="1">
      <c r="A30" s="123">
        <v>16</v>
      </c>
      <c r="B30" s="152" t="s">
        <v>219</v>
      </c>
      <c r="C30" s="47"/>
      <c r="D30" s="49"/>
      <c r="E30" s="50"/>
      <c r="F30" s="47">
        <v>1.5</v>
      </c>
      <c r="G30" s="16"/>
      <c r="H30" s="46"/>
      <c r="I30" s="127">
        <f t="shared" si="14"/>
        <v>1.5</v>
      </c>
      <c r="J30" s="128">
        <f t="shared" si="15"/>
        <v>0</v>
      </c>
      <c r="K30" s="132">
        <f t="shared" si="16"/>
        <v>0</v>
      </c>
      <c r="L30" s="133">
        <f t="shared" si="17"/>
        <v>1.5</v>
      </c>
      <c r="M30" s="52"/>
      <c r="N30" s="48" t="s">
        <v>165</v>
      </c>
      <c r="O30" s="136">
        <f t="shared" si="18"/>
        <v>25</v>
      </c>
      <c r="P30" s="61">
        <f t="shared" si="19"/>
        <v>38</v>
      </c>
      <c r="Q30" s="147">
        <f t="shared" si="20"/>
        <v>10</v>
      </c>
      <c r="R30" s="148">
        <f t="shared" si="21"/>
        <v>0</v>
      </c>
      <c r="S30" s="148">
        <f t="shared" si="22"/>
        <v>15</v>
      </c>
      <c r="T30" s="148">
        <f t="shared" si="23"/>
        <v>0</v>
      </c>
      <c r="U30" s="148">
        <f t="shared" si="24"/>
        <v>13</v>
      </c>
      <c r="V30" s="149">
        <f t="shared" si="25"/>
        <v>0</v>
      </c>
      <c r="W30" s="47"/>
      <c r="X30" s="49"/>
      <c r="Y30" s="49"/>
      <c r="Z30" s="49"/>
      <c r="AA30" s="49"/>
      <c r="AB30" s="46"/>
      <c r="AC30" s="47">
        <v>10</v>
      </c>
      <c r="AD30" s="17"/>
      <c r="AE30" s="17">
        <v>15</v>
      </c>
      <c r="AF30" s="17"/>
      <c r="AG30" s="49">
        <v>13</v>
      </c>
      <c r="AH30" s="50"/>
      <c r="AI30" s="142" t="s">
        <v>152</v>
      </c>
    </row>
    <row r="31" spans="1:35" s="165" customFormat="1" ht="24">
      <c r="A31" s="125">
        <v>17</v>
      </c>
      <c r="B31" s="176" t="s">
        <v>191</v>
      </c>
      <c r="C31" s="170">
        <v>1.5</v>
      </c>
      <c r="D31" s="168"/>
      <c r="E31" s="169"/>
      <c r="F31" s="170"/>
      <c r="G31" s="171"/>
      <c r="H31" s="172"/>
      <c r="I31" s="127">
        <f t="shared" si="14"/>
        <v>1.5</v>
      </c>
      <c r="J31" s="128">
        <f t="shared" si="15"/>
        <v>0</v>
      </c>
      <c r="K31" s="132">
        <f t="shared" si="16"/>
        <v>0</v>
      </c>
      <c r="L31" s="133">
        <f t="shared" si="17"/>
        <v>1.5</v>
      </c>
      <c r="M31" s="173" t="s">
        <v>165</v>
      </c>
      <c r="N31" s="174"/>
      <c r="O31" s="136">
        <f t="shared" si="18"/>
        <v>25</v>
      </c>
      <c r="P31" s="136">
        <f t="shared" si="19"/>
        <v>37</v>
      </c>
      <c r="Q31" s="156">
        <f t="shared" si="20"/>
        <v>15</v>
      </c>
      <c r="R31" s="157">
        <f t="shared" si="21"/>
        <v>0</v>
      </c>
      <c r="S31" s="157">
        <f t="shared" si="22"/>
        <v>10</v>
      </c>
      <c r="T31" s="157">
        <f t="shared" si="23"/>
        <v>0</v>
      </c>
      <c r="U31" s="157">
        <f t="shared" si="24"/>
        <v>12</v>
      </c>
      <c r="V31" s="158">
        <f t="shared" si="25"/>
        <v>0</v>
      </c>
      <c r="W31" s="170">
        <v>15</v>
      </c>
      <c r="X31" s="168"/>
      <c r="Y31" s="168">
        <v>10</v>
      </c>
      <c r="Z31" s="168"/>
      <c r="AA31" s="168">
        <v>12</v>
      </c>
      <c r="AB31" s="172"/>
      <c r="AC31" s="170"/>
      <c r="AD31" s="167"/>
      <c r="AE31" s="167"/>
      <c r="AF31" s="167"/>
      <c r="AG31" s="168"/>
      <c r="AH31" s="169"/>
      <c r="AI31" s="175" t="s">
        <v>142</v>
      </c>
    </row>
    <row r="32" spans="1:35" s="165" customFormat="1" ht="31.5" customHeight="1">
      <c r="A32" s="125">
        <v>18</v>
      </c>
      <c r="B32" s="176" t="s">
        <v>199</v>
      </c>
      <c r="C32" s="170">
        <v>1.5</v>
      </c>
      <c r="D32" s="168"/>
      <c r="E32" s="169"/>
      <c r="F32" s="170"/>
      <c r="G32" s="171"/>
      <c r="H32" s="172"/>
      <c r="I32" s="127">
        <f t="shared" si="14"/>
        <v>1.5</v>
      </c>
      <c r="J32" s="128">
        <f t="shared" si="15"/>
        <v>0</v>
      </c>
      <c r="K32" s="132">
        <f t="shared" si="16"/>
        <v>0</v>
      </c>
      <c r="L32" s="133">
        <f t="shared" si="17"/>
        <v>1.5</v>
      </c>
      <c r="M32" s="173" t="s">
        <v>165</v>
      </c>
      <c r="N32" s="174"/>
      <c r="O32" s="136">
        <f t="shared" si="18"/>
        <v>25</v>
      </c>
      <c r="P32" s="136">
        <f t="shared" si="19"/>
        <v>37</v>
      </c>
      <c r="Q32" s="156">
        <f t="shared" si="20"/>
        <v>15</v>
      </c>
      <c r="R32" s="157">
        <f t="shared" si="21"/>
        <v>0</v>
      </c>
      <c r="S32" s="157">
        <f t="shared" si="22"/>
        <v>10</v>
      </c>
      <c r="T32" s="157">
        <f t="shared" si="23"/>
        <v>0</v>
      </c>
      <c r="U32" s="157">
        <f t="shared" si="24"/>
        <v>12</v>
      </c>
      <c r="V32" s="158">
        <f t="shared" si="25"/>
        <v>0</v>
      </c>
      <c r="W32" s="170">
        <v>15</v>
      </c>
      <c r="X32" s="168"/>
      <c r="Y32" s="168">
        <v>10</v>
      </c>
      <c r="Z32" s="168"/>
      <c r="AA32" s="168">
        <v>12</v>
      </c>
      <c r="AB32" s="172"/>
      <c r="AC32" s="170"/>
      <c r="AD32" s="167"/>
      <c r="AE32" s="167"/>
      <c r="AF32" s="167"/>
      <c r="AG32" s="168"/>
      <c r="AH32" s="169"/>
      <c r="AI32" s="175" t="s">
        <v>142</v>
      </c>
    </row>
    <row r="33" spans="1:35" s="165" customFormat="1" ht="36" customHeight="1" thickBot="1">
      <c r="A33" s="125">
        <v>19</v>
      </c>
      <c r="B33" s="176" t="s">
        <v>190</v>
      </c>
      <c r="C33" s="170">
        <v>1.5</v>
      </c>
      <c r="D33" s="168"/>
      <c r="E33" s="169"/>
      <c r="F33" s="170"/>
      <c r="G33" s="171"/>
      <c r="H33" s="172"/>
      <c r="I33" s="127">
        <f t="shared" si="14"/>
        <v>1.5</v>
      </c>
      <c r="J33" s="128">
        <f t="shared" si="15"/>
        <v>0</v>
      </c>
      <c r="K33" s="132">
        <f t="shared" si="16"/>
        <v>0</v>
      </c>
      <c r="L33" s="133">
        <f t="shared" si="17"/>
        <v>1.5</v>
      </c>
      <c r="M33" s="173" t="s">
        <v>165</v>
      </c>
      <c r="N33" s="174"/>
      <c r="O33" s="136">
        <f t="shared" si="18"/>
        <v>25</v>
      </c>
      <c r="P33" s="136">
        <f t="shared" si="19"/>
        <v>37</v>
      </c>
      <c r="Q33" s="156">
        <f t="shared" si="20"/>
        <v>10</v>
      </c>
      <c r="R33" s="157">
        <f t="shared" si="21"/>
        <v>0</v>
      </c>
      <c r="S33" s="157">
        <f t="shared" si="22"/>
        <v>15</v>
      </c>
      <c r="T33" s="157">
        <f t="shared" si="23"/>
        <v>0</v>
      </c>
      <c r="U33" s="157">
        <f t="shared" si="24"/>
        <v>12</v>
      </c>
      <c r="V33" s="158">
        <f t="shared" si="25"/>
        <v>0</v>
      </c>
      <c r="W33" s="170">
        <v>10</v>
      </c>
      <c r="X33" s="168"/>
      <c r="Y33" s="168">
        <v>15</v>
      </c>
      <c r="Z33" s="168"/>
      <c r="AA33" s="168">
        <v>12</v>
      </c>
      <c r="AB33" s="172"/>
      <c r="AC33" s="170"/>
      <c r="AD33" s="167"/>
      <c r="AE33" s="167"/>
      <c r="AF33" s="167"/>
      <c r="AG33" s="168"/>
      <c r="AH33" s="169"/>
      <c r="AI33" s="175" t="s">
        <v>143</v>
      </c>
    </row>
    <row r="34" spans="1:35" s="163" customFormat="1" ht="12.75" customHeight="1" thickBot="1">
      <c r="A34" s="536" t="s">
        <v>6</v>
      </c>
      <c r="B34" s="537"/>
      <c r="C34" s="34">
        <f aca="true" t="shared" si="26" ref="C34:L34">SUM(C7:C33)</f>
        <v>25</v>
      </c>
      <c r="D34" s="35">
        <f t="shared" si="26"/>
        <v>0</v>
      </c>
      <c r="E34" s="33">
        <f t="shared" si="26"/>
        <v>4</v>
      </c>
      <c r="F34" s="34">
        <f t="shared" si="26"/>
        <v>24</v>
      </c>
      <c r="G34" s="35">
        <f t="shared" si="26"/>
        <v>0</v>
      </c>
      <c r="H34" s="33">
        <f t="shared" si="26"/>
        <v>7</v>
      </c>
      <c r="I34" s="94">
        <f t="shared" si="26"/>
        <v>49</v>
      </c>
      <c r="J34" s="95">
        <f t="shared" si="26"/>
        <v>0</v>
      </c>
      <c r="K34" s="96">
        <f t="shared" si="26"/>
        <v>11</v>
      </c>
      <c r="L34" s="9">
        <f t="shared" si="26"/>
        <v>60</v>
      </c>
      <c r="M34" s="159">
        <f>COUNTIF(M7:M33,"EGZ")</f>
        <v>2</v>
      </c>
      <c r="N34" s="34">
        <f>COUNTIF(N7:N33,"EGZ")</f>
        <v>5</v>
      </c>
      <c r="O34" s="154">
        <f aca="true" t="shared" si="27" ref="O34:AH34">SUM(O7:O33)</f>
        <v>790</v>
      </c>
      <c r="P34" s="9">
        <f t="shared" si="27"/>
        <v>1536</v>
      </c>
      <c r="Q34" s="34">
        <f t="shared" si="27"/>
        <v>245</v>
      </c>
      <c r="R34" s="159">
        <f t="shared" si="27"/>
        <v>100</v>
      </c>
      <c r="S34" s="159">
        <f t="shared" si="27"/>
        <v>445</v>
      </c>
      <c r="T34" s="159">
        <f t="shared" si="27"/>
        <v>0</v>
      </c>
      <c r="U34" s="159">
        <f t="shared" si="27"/>
        <v>446</v>
      </c>
      <c r="V34" s="153">
        <f t="shared" si="27"/>
        <v>300</v>
      </c>
      <c r="W34" s="153">
        <f t="shared" si="27"/>
        <v>140</v>
      </c>
      <c r="X34" s="153">
        <f t="shared" si="27"/>
        <v>50</v>
      </c>
      <c r="Y34" s="153">
        <f t="shared" si="27"/>
        <v>250</v>
      </c>
      <c r="Z34" s="153">
        <f t="shared" si="27"/>
        <v>0</v>
      </c>
      <c r="AA34" s="153">
        <f t="shared" si="27"/>
        <v>205</v>
      </c>
      <c r="AB34" s="153">
        <f t="shared" si="27"/>
        <v>100</v>
      </c>
      <c r="AC34" s="153">
        <f t="shared" si="27"/>
        <v>105</v>
      </c>
      <c r="AD34" s="153">
        <f t="shared" si="27"/>
        <v>50</v>
      </c>
      <c r="AE34" s="153">
        <f t="shared" si="27"/>
        <v>195</v>
      </c>
      <c r="AF34" s="153">
        <f t="shared" si="27"/>
        <v>0</v>
      </c>
      <c r="AG34" s="153">
        <f t="shared" si="27"/>
        <v>241</v>
      </c>
      <c r="AH34" s="153">
        <f t="shared" si="27"/>
        <v>200</v>
      </c>
      <c r="AI34" s="160"/>
    </row>
    <row r="35" spans="1:35" s="163" customFormat="1" ht="12.75" customHeight="1" thickBot="1">
      <c r="A35" s="2"/>
      <c r="B35" s="9" t="s">
        <v>33</v>
      </c>
      <c r="C35" s="494">
        <f>SUM(C34:E34)</f>
        <v>29</v>
      </c>
      <c r="D35" s="495"/>
      <c r="E35" s="610"/>
      <c r="F35" s="494">
        <f>SUM(F34:H34)</f>
        <v>31</v>
      </c>
      <c r="G35" s="495"/>
      <c r="H35" s="495"/>
      <c r="I35" s="97"/>
      <c r="J35" s="566" t="s">
        <v>44</v>
      </c>
      <c r="K35" s="567"/>
      <c r="L35" s="568"/>
      <c r="M35" s="569" t="s">
        <v>45</v>
      </c>
      <c r="N35" s="570"/>
      <c r="O35" s="108"/>
      <c r="P35" s="2"/>
      <c r="Q35" s="559">
        <f>W35+AC35</f>
        <v>790</v>
      </c>
      <c r="R35" s="560"/>
      <c r="S35" s="560"/>
      <c r="T35" s="561"/>
      <c r="U35" s="494">
        <f>AA35+AG35</f>
        <v>746</v>
      </c>
      <c r="V35" s="541"/>
      <c r="W35" s="559">
        <f>SUM(W34:Z34)</f>
        <v>440</v>
      </c>
      <c r="X35" s="560"/>
      <c r="Y35" s="560"/>
      <c r="Z35" s="561"/>
      <c r="AA35" s="494">
        <f>SUM(AA34:AB34)</f>
        <v>305</v>
      </c>
      <c r="AB35" s="541"/>
      <c r="AC35" s="559">
        <f>SUM(AC34:AF34)</f>
        <v>350</v>
      </c>
      <c r="AD35" s="560"/>
      <c r="AE35" s="560"/>
      <c r="AF35" s="561"/>
      <c r="AG35" s="494">
        <f>SUM(AG34:AH34)</f>
        <v>441</v>
      </c>
      <c r="AH35" s="541"/>
      <c r="AI35" s="161"/>
    </row>
    <row r="36" spans="1:35" s="7" customFormat="1" ht="12.75" customHeight="1" thickBot="1">
      <c r="A36" s="2"/>
      <c r="B36" s="91"/>
      <c r="C36" s="91"/>
      <c r="D36" s="91"/>
      <c r="E36" s="162"/>
      <c r="F36" s="91"/>
      <c r="G36" s="91"/>
      <c r="H36" s="91"/>
      <c r="I36" s="2"/>
      <c r="J36" s="563" t="s">
        <v>42</v>
      </c>
      <c r="K36" s="564"/>
      <c r="L36" s="564"/>
      <c r="M36" s="564"/>
      <c r="N36" s="565"/>
      <c r="O36" s="107"/>
      <c r="P36" s="2"/>
      <c r="Q36" s="494">
        <f>W36+AC36</f>
        <v>1536</v>
      </c>
      <c r="R36" s="614"/>
      <c r="S36" s="614"/>
      <c r="T36" s="614"/>
      <c r="U36" s="614"/>
      <c r="V36" s="610"/>
      <c r="W36" s="494">
        <f>W35+AA35</f>
        <v>745</v>
      </c>
      <c r="X36" s="614"/>
      <c r="Y36" s="614"/>
      <c r="Z36" s="614"/>
      <c r="AA36" s="614"/>
      <c r="AB36" s="610"/>
      <c r="AC36" s="494">
        <f>AC35+AG35</f>
        <v>791</v>
      </c>
      <c r="AD36" s="495"/>
      <c r="AE36" s="495"/>
      <c r="AF36" s="495"/>
      <c r="AG36" s="495"/>
      <c r="AH36" s="541"/>
      <c r="AI36" s="161"/>
    </row>
    <row r="37" spans="1:35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1"/>
      <c r="R37" s="91"/>
      <c r="S37" s="91"/>
      <c r="T37" s="91"/>
      <c r="U37" s="91"/>
      <c r="V37" s="164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61"/>
    </row>
    <row r="38" spans="1:35" ht="12.75" customHeight="1">
      <c r="A38" s="414" t="s">
        <v>25</v>
      </c>
      <c r="B38" s="415"/>
      <c r="C38" s="416" t="s">
        <v>26</v>
      </c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85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412" t="s">
        <v>47</v>
      </c>
      <c r="B39" s="413"/>
      <c r="C39" s="413" t="s">
        <v>8</v>
      </c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44" t="s">
        <v>39</v>
      </c>
      <c r="B40" s="443"/>
      <c r="C40" s="413" t="s">
        <v>9</v>
      </c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444"/>
      <c r="B41" s="443"/>
      <c r="C41" s="443" t="s">
        <v>12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402"/>
      <c r="B42" s="482"/>
      <c r="C42" s="404" t="s">
        <v>43</v>
      </c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4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92"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C35:E35"/>
    <mergeCell ref="F35:H35"/>
    <mergeCell ref="J35:L35"/>
    <mergeCell ref="M35:N35"/>
    <mergeCell ref="Q35:T35"/>
    <mergeCell ref="U35:V35"/>
    <mergeCell ref="A34:B34"/>
    <mergeCell ref="Q3:V5"/>
    <mergeCell ref="W3:AB4"/>
    <mergeCell ref="AC3:AH4"/>
    <mergeCell ref="A16:A17"/>
    <mergeCell ref="B16:B17"/>
    <mergeCell ref="C16:C17"/>
    <mergeCell ref="D16:D17"/>
    <mergeCell ref="E16:E17"/>
    <mergeCell ref="F16:F1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G16:G17"/>
    <mergeCell ref="H16:H17"/>
    <mergeCell ref="I16:I17"/>
    <mergeCell ref="J16:J17"/>
    <mergeCell ref="K16:K17"/>
    <mergeCell ref="L16:L17"/>
    <mergeCell ref="M16:M17"/>
    <mergeCell ref="N16:N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M19:M20"/>
    <mergeCell ref="V16:V17"/>
    <mergeCell ref="U16:U17"/>
    <mergeCell ref="T16:T17"/>
    <mergeCell ref="S16:S17"/>
    <mergeCell ref="R16:R17"/>
    <mergeCell ref="Q16:Q17"/>
    <mergeCell ref="P16:P17"/>
    <mergeCell ref="O16:O17"/>
    <mergeCell ref="P19:P20"/>
    <mergeCell ref="O19:O20"/>
    <mergeCell ref="V19:V20"/>
    <mergeCell ref="U19:U20"/>
    <mergeCell ref="T19:T20"/>
    <mergeCell ref="S19:S20"/>
    <mergeCell ref="R19:R20"/>
    <mergeCell ref="Q19:Q20"/>
  </mergeCells>
  <printOptions/>
  <pageMargins left="0.11811023622047245" right="0" top="0.7480314960629921" bottom="0.15748031496062992" header="0" footer="0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O19" sqref="O19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00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1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2" width="3.875" style="1" customWidth="1"/>
    <col min="33" max="33" width="4.375" style="1" customWidth="1"/>
    <col min="34" max="34" width="8.625" style="1" customWidth="1"/>
    <col min="35" max="35" width="35.375" style="1" customWidth="1"/>
    <col min="36" max="16384" width="9.125" style="1" customWidth="1"/>
  </cols>
  <sheetData>
    <row r="1" spans="1:35" ht="36.75" customHeight="1" thickBot="1">
      <c r="A1" s="457" t="s">
        <v>168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85"/>
    </row>
    <row r="2" spans="1:35" ht="43.5" customHeight="1" thickBot="1">
      <c r="A2" s="460" t="s">
        <v>239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186"/>
    </row>
    <row r="3" spans="1:35" ht="14.25" customHeight="1" thickBot="1">
      <c r="A3" s="450" t="s">
        <v>23</v>
      </c>
      <c r="B3" s="453" t="s">
        <v>24</v>
      </c>
      <c r="C3" s="433" t="s">
        <v>7</v>
      </c>
      <c r="D3" s="434"/>
      <c r="E3" s="434"/>
      <c r="F3" s="434"/>
      <c r="G3" s="434"/>
      <c r="H3" s="434"/>
      <c r="I3" s="434"/>
      <c r="J3" s="434"/>
      <c r="K3" s="434"/>
      <c r="L3" s="458"/>
      <c r="M3" s="426" t="s">
        <v>10</v>
      </c>
      <c r="N3" s="445"/>
      <c r="O3" s="440" t="s">
        <v>49</v>
      </c>
      <c r="P3" s="447" t="s">
        <v>48</v>
      </c>
      <c r="Q3" s="433" t="s">
        <v>1</v>
      </c>
      <c r="R3" s="434"/>
      <c r="S3" s="434"/>
      <c r="T3" s="434"/>
      <c r="U3" s="434"/>
      <c r="V3" s="435"/>
      <c r="W3" s="433" t="s">
        <v>0</v>
      </c>
      <c r="X3" s="434"/>
      <c r="Y3" s="434"/>
      <c r="Z3" s="434"/>
      <c r="AA3" s="434"/>
      <c r="AB3" s="435"/>
      <c r="AC3" s="433" t="s">
        <v>31</v>
      </c>
      <c r="AD3" s="434"/>
      <c r="AE3" s="434"/>
      <c r="AF3" s="434"/>
      <c r="AG3" s="434"/>
      <c r="AH3" s="435"/>
      <c r="AI3" s="426" t="s">
        <v>30</v>
      </c>
    </row>
    <row r="4" spans="1:35" ht="12.75" customHeight="1" thickBot="1">
      <c r="A4" s="451"/>
      <c r="B4" s="454"/>
      <c r="C4" s="421" t="s">
        <v>35</v>
      </c>
      <c r="D4" s="410"/>
      <c r="E4" s="410"/>
      <c r="F4" s="410"/>
      <c r="G4" s="410"/>
      <c r="H4" s="411"/>
      <c r="I4" s="421" t="s">
        <v>34</v>
      </c>
      <c r="J4" s="410"/>
      <c r="K4" s="410"/>
      <c r="L4" s="423"/>
      <c r="M4" s="427"/>
      <c r="N4" s="446"/>
      <c r="O4" s="441"/>
      <c r="P4" s="448"/>
      <c r="Q4" s="462"/>
      <c r="R4" s="463"/>
      <c r="S4" s="463"/>
      <c r="T4" s="463"/>
      <c r="U4" s="463"/>
      <c r="V4" s="464"/>
      <c r="W4" s="436"/>
      <c r="X4" s="437"/>
      <c r="Y4" s="437"/>
      <c r="Z4" s="437"/>
      <c r="AA4" s="437"/>
      <c r="AB4" s="438"/>
      <c r="AC4" s="436"/>
      <c r="AD4" s="437"/>
      <c r="AE4" s="437"/>
      <c r="AF4" s="437"/>
      <c r="AG4" s="437"/>
      <c r="AH4" s="438"/>
      <c r="AI4" s="427"/>
    </row>
    <row r="5" spans="1:35" ht="12.75" customHeight="1" thickBot="1">
      <c r="A5" s="451"/>
      <c r="B5" s="454"/>
      <c r="C5" s="421" t="s">
        <v>4</v>
      </c>
      <c r="D5" s="410"/>
      <c r="E5" s="423"/>
      <c r="F5" s="421" t="s">
        <v>5</v>
      </c>
      <c r="G5" s="410"/>
      <c r="H5" s="411"/>
      <c r="I5" s="373" t="s">
        <v>36</v>
      </c>
      <c r="J5" s="373" t="s">
        <v>14</v>
      </c>
      <c r="K5" s="373" t="s">
        <v>15</v>
      </c>
      <c r="L5" s="373" t="s">
        <v>41</v>
      </c>
      <c r="M5" s="430" t="s">
        <v>13</v>
      </c>
      <c r="N5" s="431"/>
      <c r="O5" s="441"/>
      <c r="P5" s="448"/>
      <c r="Q5" s="436"/>
      <c r="R5" s="437"/>
      <c r="S5" s="437"/>
      <c r="T5" s="437"/>
      <c r="U5" s="437"/>
      <c r="V5" s="438"/>
      <c r="W5" s="430" t="s">
        <v>29</v>
      </c>
      <c r="X5" s="431"/>
      <c r="Y5" s="431"/>
      <c r="Z5" s="431"/>
      <c r="AA5" s="431"/>
      <c r="AB5" s="432"/>
      <c r="AC5" s="430" t="s">
        <v>29</v>
      </c>
      <c r="AD5" s="431"/>
      <c r="AE5" s="431"/>
      <c r="AF5" s="431"/>
      <c r="AG5" s="431"/>
      <c r="AH5" s="432"/>
      <c r="AI5" s="428"/>
    </row>
    <row r="6" spans="1:35" ht="29.25" thickBot="1">
      <c r="A6" s="452"/>
      <c r="B6" s="455"/>
      <c r="C6" s="197" t="s">
        <v>36</v>
      </c>
      <c r="D6" s="198" t="s">
        <v>14</v>
      </c>
      <c r="E6" s="198" t="s">
        <v>15</v>
      </c>
      <c r="F6" s="199" t="s">
        <v>36</v>
      </c>
      <c r="G6" s="200" t="s">
        <v>14</v>
      </c>
      <c r="H6" s="198" t="s">
        <v>15</v>
      </c>
      <c r="I6" s="439"/>
      <c r="J6" s="439"/>
      <c r="K6" s="439"/>
      <c r="L6" s="459"/>
      <c r="M6" s="197" t="s">
        <v>4</v>
      </c>
      <c r="N6" s="201" t="s">
        <v>5</v>
      </c>
      <c r="O6" s="442"/>
      <c r="P6" s="449"/>
      <c r="Q6" s="199" t="s">
        <v>2</v>
      </c>
      <c r="R6" s="202" t="s">
        <v>3</v>
      </c>
      <c r="S6" s="202" t="s">
        <v>11</v>
      </c>
      <c r="T6" s="202" t="s">
        <v>14</v>
      </c>
      <c r="U6" s="202" t="s">
        <v>27</v>
      </c>
      <c r="V6" s="203" t="s">
        <v>15</v>
      </c>
      <c r="W6" s="197" t="s">
        <v>2</v>
      </c>
      <c r="X6" s="200" t="s">
        <v>3</v>
      </c>
      <c r="Y6" s="200" t="s">
        <v>11</v>
      </c>
      <c r="Z6" s="200" t="s">
        <v>14</v>
      </c>
      <c r="AA6" s="200" t="s">
        <v>27</v>
      </c>
      <c r="AB6" s="198" t="s">
        <v>15</v>
      </c>
      <c r="AC6" s="197" t="s">
        <v>2</v>
      </c>
      <c r="AD6" s="200" t="s">
        <v>3</v>
      </c>
      <c r="AE6" s="200" t="s">
        <v>11</v>
      </c>
      <c r="AF6" s="200" t="s">
        <v>14</v>
      </c>
      <c r="AG6" s="200" t="s">
        <v>27</v>
      </c>
      <c r="AH6" s="198" t="s">
        <v>15</v>
      </c>
      <c r="AI6" s="429"/>
    </row>
    <row r="7" spans="1:35" ht="30.75" thickBot="1">
      <c r="A7" s="196"/>
      <c r="B7" s="309" t="s">
        <v>52</v>
      </c>
      <c r="C7" s="296"/>
      <c r="D7" s="298"/>
      <c r="E7" s="298"/>
      <c r="F7" s="310"/>
      <c r="G7" s="188"/>
      <c r="H7" s="311"/>
      <c r="I7" s="193"/>
      <c r="J7" s="194"/>
      <c r="K7" s="195"/>
      <c r="L7" s="312"/>
      <c r="M7" s="313"/>
      <c r="N7" s="298"/>
      <c r="O7" s="191"/>
      <c r="P7" s="192"/>
      <c r="Q7" s="310"/>
      <c r="R7" s="314"/>
      <c r="S7" s="314"/>
      <c r="T7" s="314"/>
      <c r="U7" s="314"/>
      <c r="V7" s="315"/>
      <c r="W7" s="296"/>
      <c r="X7" s="297"/>
      <c r="Y7" s="297"/>
      <c r="Z7" s="297"/>
      <c r="AA7" s="297"/>
      <c r="AB7" s="311"/>
      <c r="AC7" s="296"/>
      <c r="AD7" s="298"/>
      <c r="AE7" s="298"/>
      <c r="AF7" s="298"/>
      <c r="AG7" s="297"/>
      <c r="AH7" s="311"/>
      <c r="AI7" s="310"/>
    </row>
    <row r="8" spans="1:35" s="184" customFormat="1" ht="15">
      <c r="A8" s="729">
        <v>1</v>
      </c>
      <c r="B8" s="362" t="s">
        <v>120</v>
      </c>
      <c r="C8" s="286">
        <v>1</v>
      </c>
      <c r="D8" s="284"/>
      <c r="E8" s="285"/>
      <c r="F8" s="286"/>
      <c r="G8" s="287"/>
      <c r="H8" s="288"/>
      <c r="I8" s="209">
        <f aca="true" t="shared" si="0" ref="I8:I19">C8+F8</f>
        <v>1</v>
      </c>
      <c r="J8" s="207">
        <f aca="true" t="shared" si="1" ref="J8:J19">D8+G8</f>
        <v>0</v>
      </c>
      <c r="K8" s="211">
        <f aca="true" t="shared" si="2" ref="K8:K19">E8+H8</f>
        <v>0</v>
      </c>
      <c r="L8" s="204">
        <f aca="true" t="shared" si="3" ref="L8:L19">SUM(I8:K8)</f>
        <v>1</v>
      </c>
      <c r="M8" s="289" t="s">
        <v>165</v>
      </c>
      <c r="N8" s="290"/>
      <c r="O8" s="214">
        <f aca="true" t="shared" si="4" ref="O8:O19">SUM(Q8:T8)</f>
        <v>15</v>
      </c>
      <c r="P8" s="214">
        <f aca="true" t="shared" si="5" ref="P8:P19">SUM(Q8:V8)</f>
        <v>25</v>
      </c>
      <c r="Q8" s="233">
        <f aca="true" t="shared" si="6" ref="Q8:V9">W8+AC8</f>
        <v>15</v>
      </c>
      <c r="R8" s="234">
        <f t="shared" si="6"/>
        <v>0</v>
      </c>
      <c r="S8" s="234">
        <f t="shared" si="6"/>
        <v>0</v>
      </c>
      <c r="T8" s="234">
        <f t="shared" si="6"/>
        <v>0</v>
      </c>
      <c r="U8" s="234">
        <f t="shared" si="6"/>
        <v>10</v>
      </c>
      <c r="V8" s="235">
        <f t="shared" si="6"/>
        <v>0</v>
      </c>
      <c r="W8" s="286">
        <v>15</v>
      </c>
      <c r="X8" s="284"/>
      <c r="Y8" s="284"/>
      <c r="Z8" s="284"/>
      <c r="AA8" s="284">
        <v>10</v>
      </c>
      <c r="AB8" s="288"/>
      <c r="AC8" s="286"/>
      <c r="AD8" s="283"/>
      <c r="AE8" s="283"/>
      <c r="AF8" s="283"/>
      <c r="AG8" s="284"/>
      <c r="AH8" s="285"/>
      <c r="AI8" s="291" t="s">
        <v>135</v>
      </c>
    </row>
    <row r="9" spans="1:35" s="163" customFormat="1" ht="15">
      <c r="A9" s="268"/>
      <c r="B9" s="363" t="s">
        <v>72</v>
      </c>
      <c r="C9" s="209"/>
      <c r="D9" s="207"/>
      <c r="E9" s="208"/>
      <c r="F9" s="209"/>
      <c r="G9" s="210"/>
      <c r="H9" s="215"/>
      <c r="I9" s="209">
        <f t="shared" si="0"/>
        <v>0</v>
      </c>
      <c r="J9" s="207">
        <f t="shared" si="1"/>
        <v>0</v>
      </c>
      <c r="K9" s="211">
        <f t="shared" si="2"/>
        <v>0</v>
      </c>
      <c r="L9" s="204">
        <f t="shared" si="3"/>
        <v>0</v>
      </c>
      <c r="M9" s="212"/>
      <c r="N9" s="213"/>
      <c r="O9" s="214">
        <f t="shared" si="4"/>
        <v>0</v>
      </c>
      <c r="P9" s="214">
        <f t="shared" si="5"/>
        <v>0</v>
      </c>
      <c r="Q9" s="233">
        <f t="shared" si="6"/>
        <v>0</v>
      </c>
      <c r="R9" s="234">
        <f t="shared" si="6"/>
        <v>0</v>
      </c>
      <c r="S9" s="234">
        <f t="shared" si="6"/>
        <v>0</v>
      </c>
      <c r="T9" s="234">
        <f t="shared" si="6"/>
        <v>0</v>
      </c>
      <c r="U9" s="234">
        <f t="shared" si="6"/>
        <v>0</v>
      </c>
      <c r="V9" s="235">
        <f t="shared" si="6"/>
        <v>0</v>
      </c>
      <c r="W9" s="209"/>
      <c r="X9" s="207"/>
      <c r="Y9" s="207"/>
      <c r="Z9" s="207"/>
      <c r="AA9" s="207"/>
      <c r="AB9" s="215"/>
      <c r="AC9" s="209"/>
      <c r="AD9" s="206"/>
      <c r="AE9" s="206"/>
      <c r="AF9" s="206"/>
      <c r="AG9" s="207"/>
      <c r="AH9" s="208"/>
      <c r="AI9" s="236"/>
    </row>
    <row r="10" spans="1:35" s="179" customFormat="1" ht="30">
      <c r="A10" s="231">
        <v>2</v>
      </c>
      <c r="B10" s="690" t="s">
        <v>102</v>
      </c>
      <c r="C10" s="283">
        <v>4.5</v>
      </c>
      <c r="D10" s="284"/>
      <c r="E10" s="285"/>
      <c r="F10" s="286"/>
      <c r="G10" s="287"/>
      <c r="H10" s="288"/>
      <c r="I10" s="209">
        <f t="shared" si="0"/>
        <v>4.5</v>
      </c>
      <c r="J10" s="207">
        <f t="shared" si="1"/>
        <v>0</v>
      </c>
      <c r="K10" s="211">
        <f t="shared" si="2"/>
        <v>0</v>
      </c>
      <c r="L10" s="204">
        <f t="shared" si="3"/>
        <v>4.5</v>
      </c>
      <c r="M10" s="289" t="s">
        <v>164</v>
      </c>
      <c r="N10" s="290"/>
      <c r="O10" s="214">
        <f t="shared" si="4"/>
        <v>80</v>
      </c>
      <c r="P10" s="214">
        <f t="shared" si="5"/>
        <v>119</v>
      </c>
      <c r="Q10" s="233">
        <f aca="true" t="shared" si="7" ref="Q10:Q19">W10+AC10</f>
        <v>30</v>
      </c>
      <c r="R10" s="234">
        <f aca="true" t="shared" si="8" ref="R10:R19">X10+AD10</f>
        <v>20</v>
      </c>
      <c r="S10" s="234">
        <f aca="true" t="shared" si="9" ref="S10:S19">Y10+AE10</f>
        <v>30</v>
      </c>
      <c r="T10" s="234">
        <f aca="true" t="shared" si="10" ref="T10:T19">Z10+AF10</f>
        <v>0</v>
      </c>
      <c r="U10" s="234">
        <f aca="true" t="shared" si="11" ref="U10:U19">AA10+AG10</f>
        <v>39</v>
      </c>
      <c r="V10" s="235">
        <f aca="true" t="shared" si="12" ref="V10:V19">AB10+AH10</f>
        <v>0</v>
      </c>
      <c r="W10" s="286">
        <v>30</v>
      </c>
      <c r="X10" s="284">
        <v>20</v>
      </c>
      <c r="Y10" s="284">
        <v>30</v>
      </c>
      <c r="Z10" s="284"/>
      <c r="AA10" s="284">
        <v>39</v>
      </c>
      <c r="AB10" s="288"/>
      <c r="AC10" s="286"/>
      <c r="AD10" s="283"/>
      <c r="AE10" s="283"/>
      <c r="AF10" s="283"/>
      <c r="AG10" s="284"/>
      <c r="AH10" s="285"/>
      <c r="AI10" s="291" t="s">
        <v>143</v>
      </c>
    </row>
    <row r="11" spans="1:35" s="179" customFormat="1" ht="30">
      <c r="A11" s="231">
        <v>3</v>
      </c>
      <c r="B11" s="690" t="s">
        <v>196</v>
      </c>
      <c r="C11" s="283">
        <v>9</v>
      </c>
      <c r="D11" s="284"/>
      <c r="E11" s="285"/>
      <c r="F11" s="286"/>
      <c r="G11" s="287"/>
      <c r="H11" s="288"/>
      <c r="I11" s="209">
        <f t="shared" si="0"/>
        <v>9</v>
      </c>
      <c r="J11" s="207">
        <f t="shared" si="1"/>
        <v>0</v>
      </c>
      <c r="K11" s="211">
        <f t="shared" si="2"/>
        <v>0</v>
      </c>
      <c r="L11" s="204">
        <f t="shared" si="3"/>
        <v>9</v>
      </c>
      <c r="M11" s="289" t="s">
        <v>164</v>
      </c>
      <c r="N11" s="290"/>
      <c r="O11" s="214">
        <f t="shared" si="4"/>
        <v>150</v>
      </c>
      <c r="P11" s="214">
        <f t="shared" si="5"/>
        <v>222</v>
      </c>
      <c r="Q11" s="233">
        <f t="shared" si="7"/>
        <v>60</v>
      </c>
      <c r="R11" s="234">
        <f t="shared" si="8"/>
        <v>25</v>
      </c>
      <c r="S11" s="234">
        <f t="shared" si="9"/>
        <v>65</v>
      </c>
      <c r="T11" s="234">
        <f t="shared" si="10"/>
        <v>0</v>
      </c>
      <c r="U11" s="234">
        <f t="shared" si="11"/>
        <v>72</v>
      </c>
      <c r="V11" s="235">
        <f t="shared" si="12"/>
        <v>0</v>
      </c>
      <c r="W11" s="286">
        <v>60</v>
      </c>
      <c r="X11" s="284">
        <v>25</v>
      </c>
      <c r="Y11" s="284">
        <v>65</v>
      </c>
      <c r="Z11" s="284"/>
      <c r="AA11" s="284">
        <v>72</v>
      </c>
      <c r="AB11" s="288"/>
      <c r="AC11" s="286"/>
      <c r="AD11" s="283"/>
      <c r="AE11" s="283"/>
      <c r="AF11" s="283"/>
      <c r="AG11" s="284"/>
      <c r="AH11" s="285"/>
      <c r="AI11" s="291" t="s">
        <v>143</v>
      </c>
    </row>
    <row r="12" spans="1:35" ht="12" customHeight="1">
      <c r="A12" s="231"/>
      <c r="B12" s="730" t="s">
        <v>103</v>
      </c>
      <c r="C12" s="206"/>
      <c r="D12" s="207"/>
      <c r="E12" s="208"/>
      <c r="F12" s="209"/>
      <c r="G12" s="210"/>
      <c r="H12" s="215"/>
      <c r="I12" s="209">
        <f t="shared" si="0"/>
        <v>0</v>
      </c>
      <c r="J12" s="207">
        <f t="shared" si="1"/>
        <v>0</v>
      </c>
      <c r="K12" s="211">
        <f t="shared" si="2"/>
        <v>0</v>
      </c>
      <c r="L12" s="204">
        <f t="shared" si="3"/>
        <v>0</v>
      </c>
      <c r="M12" s="212"/>
      <c r="N12" s="213"/>
      <c r="O12" s="214">
        <f t="shared" si="4"/>
        <v>0</v>
      </c>
      <c r="P12" s="214">
        <f t="shared" si="5"/>
        <v>0</v>
      </c>
      <c r="Q12" s="233">
        <f t="shared" si="7"/>
        <v>0</v>
      </c>
      <c r="R12" s="234">
        <f t="shared" si="8"/>
        <v>0</v>
      </c>
      <c r="S12" s="234">
        <f t="shared" si="9"/>
        <v>0</v>
      </c>
      <c r="T12" s="234">
        <f t="shared" si="10"/>
        <v>0</v>
      </c>
      <c r="U12" s="234">
        <f t="shared" si="11"/>
        <v>0</v>
      </c>
      <c r="V12" s="235">
        <f t="shared" si="12"/>
        <v>0</v>
      </c>
      <c r="W12" s="209"/>
      <c r="X12" s="207"/>
      <c r="Y12" s="207"/>
      <c r="Z12" s="207"/>
      <c r="AA12" s="207"/>
      <c r="AB12" s="215"/>
      <c r="AC12" s="209"/>
      <c r="AD12" s="206"/>
      <c r="AE12" s="206"/>
      <c r="AF12" s="206"/>
      <c r="AG12" s="207"/>
      <c r="AH12" s="208"/>
      <c r="AI12" s="236"/>
    </row>
    <row r="13" spans="1:35" ht="15">
      <c r="A13" s="231">
        <v>4</v>
      </c>
      <c r="B13" s="355" t="s">
        <v>104</v>
      </c>
      <c r="C13" s="219">
        <v>0.5</v>
      </c>
      <c r="D13" s="220"/>
      <c r="E13" s="221"/>
      <c r="F13" s="222"/>
      <c r="G13" s="239"/>
      <c r="H13" s="229"/>
      <c r="I13" s="209">
        <f t="shared" si="0"/>
        <v>0.5</v>
      </c>
      <c r="J13" s="207">
        <f t="shared" si="1"/>
        <v>0</v>
      </c>
      <c r="K13" s="211">
        <f t="shared" si="2"/>
        <v>0</v>
      </c>
      <c r="L13" s="204">
        <f t="shared" si="3"/>
        <v>0.5</v>
      </c>
      <c r="M13" s="226" t="s">
        <v>165</v>
      </c>
      <c r="N13" s="227"/>
      <c r="O13" s="214">
        <f t="shared" si="4"/>
        <v>15</v>
      </c>
      <c r="P13" s="214">
        <f t="shared" si="5"/>
        <v>15</v>
      </c>
      <c r="Q13" s="233">
        <f t="shared" si="7"/>
        <v>0</v>
      </c>
      <c r="R13" s="234">
        <f t="shared" si="8"/>
        <v>0</v>
      </c>
      <c r="S13" s="234">
        <f t="shared" si="9"/>
        <v>15</v>
      </c>
      <c r="T13" s="234">
        <f t="shared" si="10"/>
        <v>0</v>
      </c>
      <c r="U13" s="234">
        <f t="shared" si="11"/>
        <v>0</v>
      </c>
      <c r="V13" s="235">
        <f t="shared" si="12"/>
        <v>0</v>
      </c>
      <c r="W13" s="222"/>
      <c r="X13" s="220"/>
      <c r="Y13" s="220">
        <v>15</v>
      </c>
      <c r="Z13" s="220"/>
      <c r="AA13" s="220"/>
      <c r="AB13" s="229"/>
      <c r="AC13" s="222"/>
      <c r="AD13" s="219"/>
      <c r="AE13" s="219"/>
      <c r="AF13" s="219"/>
      <c r="AG13" s="220"/>
      <c r="AH13" s="221"/>
      <c r="AI13" s="243"/>
    </row>
    <row r="14" spans="1:35" s="181" customFormat="1" ht="30">
      <c r="A14" s="231">
        <v>5</v>
      </c>
      <c r="B14" s="238" t="s">
        <v>223</v>
      </c>
      <c r="C14" s="219">
        <v>12</v>
      </c>
      <c r="D14" s="220"/>
      <c r="E14" s="221"/>
      <c r="F14" s="222">
        <v>8</v>
      </c>
      <c r="G14" s="239"/>
      <c r="H14" s="229"/>
      <c r="I14" s="209">
        <f t="shared" si="0"/>
        <v>20</v>
      </c>
      <c r="J14" s="207">
        <f t="shared" si="1"/>
        <v>0</v>
      </c>
      <c r="K14" s="211">
        <f t="shared" si="2"/>
        <v>0</v>
      </c>
      <c r="L14" s="204">
        <f t="shared" si="3"/>
        <v>20</v>
      </c>
      <c r="M14" s="226" t="s">
        <v>165</v>
      </c>
      <c r="N14" s="227" t="s">
        <v>242</v>
      </c>
      <c r="O14" s="214">
        <f t="shared" si="4"/>
        <v>0</v>
      </c>
      <c r="P14" s="214">
        <f t="shared" si="5"/>
        <v>500</v>
      </c>
      <c r="Q14" s="233">
        <f t="shared" si="7"/>
        <v>0</v>
      </c>
      <c r="R14" s="234">
        <f t="shared" si="8"/>
        <v>0</v>
      </c>
      <c r="S14" s="234">
        <f t="shared" si="9"/>
        <v>0</v>
      </c>
      <c r="T14" s="234">
        <f t="shared" si="10"/>
        <v>0</v>
      </c>
      <c r="U14" s="234">
        <f t="shared" si="11"/>
        <v>500</v>
      </c>
      <c r="V14" s="235">
        <f t="shared" si="12"/>
        <v>0</v>
      </c>
      <c r="W14" s="222"/>
      <c r="X14" s="220"/>
      <c r="Y14" s="220"/>
      <c r="Z14" s="220"/>
      <c r="AA14" s="220">
        <v>300</v>
      </c>
      <c r="AB14" s="229"/>
      <c r="AC14" s="222"/>
      <c r="AD14" s="219"/>
      <c r="AE14" s="219"/>
      <c r="AF14" s="219"/>
      <c r="AG14" s="220">
        <v>200</v>
      </c>
      <c r="AH14" s="221"/>
      <c r="AI14" s="243"/>
    </row>
    <row r="15" spans="1:35" ht="15">
      <c r="A15" s="231"/>
      <c r="B15" s="232" t="s">
        <v>58</v>
      </c>
      <c r="C15" s="209"/>
      <c r="D15" s="207"/>
      <c r="E15" s="208"/>
      <c r="F15" s="209"/>
      <c r="G15" s="210"/>
      <c r="H15" s="215"/>
      <c r="I15" s="209">
        <f t="shared" si="0"/>
        <v>0</v>
      </c>
      <c r="J15" s="207">
        <f t="shared" si="1"/>
        <v>0</v>
      </c>
      <c r="K15" s="211">
        <f t="shared" si="2"/>
        <v>0</v>
      </c>
      <c r="L15" s="204">
        <f t="shared" si="3"/>
        <v>0</v>
      </c>
      <c r="M15" s="212"/>
      <c r="N15" s="213"/>
      <c r="O15" s="214">
        <f t="shared" si="4"/>
        <v>0</v>
      </c>
      <c r="P15" s="214">
        <f t="shared" si="5"/>
        <v>0</v>
      </c>
      <c r="Q15" s="233">
        <f t="shared" si="7"/>
        <v>0</v>
      </c>
      <c r="R15" s="234">
        <f t="shared" si="8"/>
        <v>0</v>
      </c>
      <c r="S15" s="234">
        <f t="shared" si="9"/>
        <v>0</v>
      </c>
      <c r="T15" s="234">
        <f t="shared" si="10"/>
        <v>0</v>
      </c>
      <c r="U15" s="234">
        <f t="shared" si="11"/>
        <v>0</v>
      </c>
      <c r="V15" s="235">
        <f t="shared" si="12"/>
        <v>0</v>
      </c>
      <c r="W15" s="209"/>
      <c r="X15" s="207"/>
      <c r="Y15" s="207"/>
      <c r="Z15" s="207"/>
      <c r="AA15" s="207"/>
      <c r="AB15" s="215"/>
      <c r="AC15" s="209"/>
      <c r="AD15" s="206"/>
      <c r="AE15" s="206"/>
      <c r="AF15" s="206"/>
      <c r="AG15" s="207"/>
      <c r="AH15" s="208"/>
      <c r="AI15" s="236"/>
    </row>
    <row r="16" spans="1:35" ht="30">
      <c r="A16" s="231">
        <v>6</v>
      </c>
      <c r="B16" s="238" t="s">
        <v>105</v>
      </c>
      <c r="C16" s="222"/>
      <c r="D16" s="220"/>
      <c r="E16" s="221"/>
      <c r="F16" s="222"/>
      <c r="G16" s="239"/>
      <c r="H16" s="229">
        <v>20</v>
      </c>
      <c r="I16" s="209">
        <f t="shared" si="0"/>
        <v>0</v>
      </c>
      <c r="J16" s="207">
        <f t="shared" si="1"/>
        <v>0</v>
      </c>
      <c r="K16" s="211">
        <f t="shared" si="2"/>
        <v>20</v>
      </c>
      <c r="L16" s="204">
        <f t="shared" si="3"/>
        <v>20</v>
      </c>
      <c r="M16" s="226"/>
      <c r="N16" s="227" t="s">
        <v>165</v>
      </c>
      <c r="O16" s="214">
        <f t="shared" si="4"/>
        <v>0</v>
      </c>
      <c r="P16" s="214">
        <f t="shared" si="5"/>
        <v>510</v>
      </c>
      <c r="Q16" s="233">
        <f t="shared" si="7"/>
        <v>0</v>
      </c>
      <c r="R16" s="234">
        <f t="shared" si="8"/>
        <v>0</v>
      </c>
      <c r="S16" s="234">
        <f t="shared" si="9"/>
        <v>0</v>
      </c>
      <c r="T16" s="234">
        <f t="shared" si="10"/>
        <v>0</v>
      </c>
      <c r="U16" s="234">
        <f t="shared" si="11"/>
        <v>0</v>
      </c>
      <c r="V16" s="235">
        <f t="shared" si="12"/>
        <v>510</v>
      </c>
      <c r="W16" s="222"/>
      <c r="X16" s="220"/>
      <c r="Y16" s="220"/>
      <c r="Z16" s="220"/>
      <c r="AA16" s="220"/>
      <c r="AB16" s="229"/>
      <c r="AC16" s="222"/>
      <c r="AD16" s="219"/>
      <c r="AE16" s="219"/>
      <c r="AF16" s="219"/>
      <c r="AG16" s="220"/>
      <c r="AH16" s="221">
        <v>510</v>
      </c>
      <c r="AI16" s="243"/>
    </row>
    <row r="17" spans="1:35" ht="31.5" customHeight="1">
      <c r="A17" s="231"/>
      <c r="B17" s="232" t="s">
        <v>59</v>
      </c>
      <c r="C17" s="209"/>
      <c r="D17" s="207"/>
      <c r="E17" s="208"/>
      <c r="F17" s="209"/>
      <c r="G17" s="210"/>
      <c r="H17" s="215"/>
      <c r="I17" s="209">
        <f t="shared" si="0"/>
        <v>0</v>
      </c>
      <c r="J17" s="207">
        <f t="shared" si="1"/>
        <v>0</v>
      </c>
      <c r="K17" s="211">
        <f t="shared" si="2"/>
        <v>0</v>
      </c>
      <c r="L17" s="204">
        <f t="shared" si="3"/>
        <v>0</v>
      </c>
      <c r="M17" s="212"/>
      <c r="N17" s="213"/>
      <c r="O17" s="214">
        <f t="shared" si="4"/>
        <v>0</v>
      </c>
      <c r="P17" s="214">
        <f t="shared" si="5"/>
        <v>0</v>
      </c>
      <c r="Q17" s="233">
        <f t="shared" si="7"/>
        <v>0</v>
      </c>
      <c r="R17" s="234">
        <f t="shared" si="8"/>
        <v>0</v>
      </c>
      <c r="S17" s="234">
        <f t="shared" si="9"/>
        <v>0</v>
      </c>
      <c r="T17" s="234">
        <f t="shared" si="10"/>
        <v>0</v>
      </c>
      <c r="U17" s="234">
        <f t="shared" si="11"/>
        <v>0</v>
      </c>
      <c r="V17" s="235">
        <f t="shared" si="12"/>
        <v>0</v>
      </c>
      <c r="W17" s="209"/>
      <c r="X17" s="207"/>
      <c r="Y17" s="207"/>
      <c r="Z17" s="207"/>
      <c r="AA17" s="207"/>
      <c r="AB17" s="215"/>
      <c r="AC17" s="209"/>
      <c r="AD17" s="206"/>
      <c r="AE17" s="206"/>
      <c r="AF17" s="206"/>
      <c r="AG17" s="207"/>
      <c r="AH17" s="208"/>
      <c r="AI17" s="236"/>
    </row>
    <row r="18" spans="1:35" s="179" customFormat="1" ht="31.5" customHeight="1">
      <c r="A18" s="231">
        <v>7</v>
      </c>
      <c r="B18" s="292" t="s">
        <v>228</v>
      </c>
      <c r="C18" s="286">
        <v>1.5</v>
      </c>
      <c r="D18" s="284"/>
      <c r="E18" s="285"/>
      <c r="F18" s="286"/>
      <c r="G18" s="287"/>
      <c r="H18" s="288"/>
      <c r="I18" s="209">
        <f t="shared" si="0"/>
        <v>1.5</v>
      </c>
      <c r="J18" s="207">
        <f t="shared" si="1"/>
        <v>0</v>
      </c>
      <c r="K18" s="211">
        <f t="shared" si="2"/>
        <v>0</v>
      </c>
      <c r="L18" s="204">
        <f t="shared" si="3"/>
        <v>1.5</v>
      </c>
      <c r="M18" s="289" t="s">
        <v>165</v>
      </c>
      <c r="N18" s="290"/>
      <c r="O18" s="214">
        <f t="shared" si="4"/>
        <v>25</v>
      </c>
      <c r="P18" s="214">
        <f t="shared" si="5"/>
        <v>37</v>
      </c>
      <c r="Q18" s="233">
        <f t="shared" si="7"/>
        <v>15</v>
      </c>
      <c r="R18" s="234">
        <f t="shared" si="8"/>
        <v>0</v>
      </c>
      <c r="S18" s="234">
        <f t="shared" si="9"/>
        <v>10</v>
      </c>
      <c r="T18" s="234">
        <f t="shared" si="10"/>
        <v>0</v>
      </c>
      <c r="U18" s="234">
        <f t="shared" si="11"/>
        <v>12</v>
      </c>
      <c r="V18" s="235">
        <f t="shared" si="12"/>
        <v>0</v>
      </c>
      <c r="W18" s="286">
        <v>15</v>
      </c>
      <c r="X18" s="284"/>
      <c r="Y18" s="284">
        <v>10</v>
      </c>
      <c r="Z18" s="284"/>
      <c r="AA18" s="284">
        <v>12</v>
      </c>
      <c r="AB18" s="288"/>
      <c r="AC18" s="286"/>
      <c r="AD18" s="283"/>
      <c r="AE18" s="283"/>
      <c r="AF18" s="283"/>
      <c r="AG18" s="284"/>
      <c r="AH18" s="285"/>
      <c r="AI18" s="291" t="s">
        <v>142</v>
      </c>
    </row>
    <row r="19" spans="1:35" s="179" customFormat="1" ht="30">
      <c r="A19" s="231">
        <v>8</v>
      </c>
      <c r="B19" s="292" t="s">
        <v>113</v>
      </c>
      <c r="C19" s="286">
        <v>0.5</v>
      </c>
      <c r="D19" s="284"/>
      <c r="E19" s="285"/>
      <c r="F19" s="286"/>
      <c r="G19" s="287"/>
      <c r="H19" s="288"/>
      <c r="I19" s="209">
        <f t="shared" si="0"/>
        <v>0.5</v>
      </c>
      <c r="J19" s="207">
        <f t="shared" si="1"/>
        <v>0</v>
      </c>
      <c r="K19" s="211">
        <f t="shared" si="2"/>
        <v>0</v>
      </c>
      <c r="L19" s="204">
        <f t="shared" si="3"/>
        <v>0.5</v>
      </c>
      <c r="M19" s="289" t="s">
        <v>165</v>
      </c>
      <c r="N19" s="290"/>
      <c r="O19" s="214">
        <f t="shared" si="4"/>
        <v>15</v>
      </c>
      <c r="P19" s="214">
        <f t="shared" si="5"/>
        <v>17</v>
      </c>
      <c r="Q19" s="233">
        <f t="shared" si="7"/>
        <v>10</v>
      </c>
      <c r="R19" s="234">
        <f t="shared" si="8"/>
        <v>0</v>
      </c>
      <c r="S19" s="234">
        <f t="shared" si="9"/>
        <v>5</v>
      </c>
      <c r="T19" s="234">
        <f t="shared" si="10"/>
        <v>0</v>
      </c>
      <c r="U19" s="234">
        <f t="shared" si="11"/>
        <v>2</v>
      </c>
      <c r="V19" s="235">
        <f t="shared" si="12"/>
        <v>0</v>
      </c>
      <c r="W19" s="286">
        <v>10</v>
      </c>
      <c r="X19" s="284"/>
      <c r="Y19" s="284">
        <v>5</v>
      </c>
      <c r="Z19" s="284"/>
      <c r="AA19" s="284">
        <v>2</v>
      </c>
      <c r="AB19" s="288"/>
      <c r="AC19" s="286"/>
      <c r="AD19" s="283"/>
      <c r="AE19" s="283"/>
      <c r="AF19" s="283"/>
      <c r="AG19" s="284"/>
      <c r="AH19" s="285"/>
      <c r="AI19" s="291" t="s">
        <v>142</v>
      </c>
    </row>
    <row r="20" spans="1:35" ht="81" customHeight="1">
      <c r="A20" s="244">
        <v>9</v>
      </c>
      <c r="B20" s="238" t="s">
        <v>220</v>
      </c>
      <c r="C20" s="222">
        <v>1.5</v>
      </c>
      <c r="D20" s="220"/>
      <c r="E20" s="221"/>
      <c r="F20" s="222"/>
      <c r="G20" s="239"/>
      <c r="H20" s="229"/>
      <c r="I20" s="209">
        <f aca="true" t="shared" si="13" ref="I20:K21">C20+F20</f>
        <v>1.5</v>
      </c>
      <c r="J20" s="207">
        <f t="shared" si="13"/>
        <v>0</v>
      </c>
      <c r="K20" s="211">
        <f t="shared" si="13"/>
        <v>0</v>
      </c>
      <c r="L20" s="204">
        <f>SUM(I20:K20)</f>
        <v>1.5</v>
      </c>
      <c r="M20" s="226" t="s">
        <v>165</v>
      </c>
      <c r="N20" s="227"/>
      <c r="O20" s="214">
        <f>SUM(Q20:T20)</f>
        <v>25</v>
      </c>
      <c r="P20" s="214">
        <f>SUM(Q20:V20)</f>
        <v>37</v>
      </c>
      <c r="Q20" s="233">
        <f aca="true" t="shared" si="14" ref="Q20:V21">W20+AC20</f>
        <v>10</v>
      </c>
      <c r="R20" s="234">
        <f t="shared" si="14"/>
        <v>0</v>
      </c>
      <c r="S20" s="234">
        <f t="shared" si="14"/>
        <v>15</v>
      </c>
      <c r="T20" s="234">
        <f t="shared" si="14"/>
        <v>0</v>
      </c>
      <c r="U20" s="234">
        <f t="shared" si="14"/>
        <v>12</v>
      </c>
      <c r="V20" s="235">
        <f t="shared" si="14"/>
        <v>0</v>
      </c>
      <c r="W20" s="222">
        <v>10</v>
      </c>
      <c r="X20" s="220"/>
      <c r="Y20" s="220">
        <v>15</v>
      </c>
      <c r="Z20" s="220"/>
      <c r="AA20" s="220">
        <v>12</v>
      </c>
      <c r="AB20" s="229"/>
      <c r="AC20" s="222"/>
      <c r="AD20" s="219"/>
      <c r="AE20" s="219"/>
      <c r="AF20" s="219"/>
      <c r="AG20" s="220"/>
      <c r="AH20" s="221"/>
      <c r="AI20" s="243" t="s">
        <v>143</v>
      </c>
    </row>
    <row r="21" spans="1:35" ht="30.75" thickBot="1">
      <c r="A21" s="244">
        <v>10</v>
      </c>
      <c r="B21" s="238" t="s">
        <v>221</v>
      </c>
      <c r="C21" s="222">
        <v>1.5</v>
      </c>
      <c r="D21" s="220"/>
      <c r="E21" s="221"/>
      <c r="F21" s="222"/>
      <c r="G21" s="239"/>
      <c r="H21" s="229"/>
      <c r="I21" s="223">
        <f t="shared" si="13"/>
        <v>1.5</v>
      </c>
      <c r="J21" s="224">
        <f t="shared" si="13"/>
        <v>0</v>
      </c>
      <c r="K21" s="225">
        <f t="shared" si="13"/>
        <v>0</v>
      </c>
      <c r="L21" s="217">
        <f>SUM(I21:K21)</f>
        <v>1.5</v>
      </c>
      <c r="M21" s="226" t="s">
        <v>165</v>
      </c>
      <c r="N21" s="227"/>
      <c r="O21" s="214">
        <f>SUM(Q21:T21)</f>
        <v>25</v>
      </c>
      <c r="P21" s="189">
        <f>SUM(Q21:V21)</f>
        <v>37</v>
      </c>
      <c r="Q21" s="240">
        <f t="shared" si="14"/>
        <v>0</v>
      </c>
      <c r="R21" s="241">
        <f t="shared" si="14"/>
        <v>0</v>
      </c>
      <c r="S21" s="241">
        <f t="shared" si="14"/>
        <v>25</v>
      </c>
      <c r="T21" s="241">
        <f t="shared" si="14"/>
        <v>0</v>
      </c>
      <c r="U21" s="241">
        <f t="shared" si="14"/>
        <v>12</v>
      </c>
      <c r="V21" s="242">
        <f t="shared" si="14"/>
        <v>0</v>
      </c>
      <c r="W21" s="222"/>
      <c r="X21" s="220"/>
      <c r="Y21" s="220">
        <v>25</v>
      </c>
      <c r="Z21" s="220"/>
      <c r="AA21" s="220">
        <v>12</v>
      </c>
      <c r="AB21" s="229"/>
      <c r="AC21" s="222"/>
      <c r="AD21" s="219"/>
      <c r="AE21" s="219"/>
      <c r="AF21" s="219"/>
      <c r="AG21" s="220"/>
      <c r="AH21" s="221"/>
      <c r="AI21" s="255" t="s">
        <v>153</v>
      </c>
    </row>
    <row r="22" spans="1:35" s="7" customFormat="1" ht="18.75" customHeight="1" thickBot="1">
      <c r="A22" s="419" t="s">
        <v>6</v>
      </c>
      <c r="B22" s="420"/>
      <c r="C22" s="197">
        <f aca="true" t="shared" si="15" ref="C22:L22">SUM(C8:C21)</f>
        <v>32</v>
      </c>
      <c r="D22" s="200">
        <f t="shared" si="15"/>
        <v>0</v>
      </c>
      <c r="E22" s="198">
        <f t="shared" si="15"/>
        <v>0</v>
      </c>
      <c r="F22" s="197">
        <f t="shared" si="15"/>
        <v>8</v>
      </c>
      <c r="G22" s="200">
        <f t="shared" si="15"/>
        <v>0</v>
      </c>
      <c r="H22" s="198">
        <f t="shared" si="15"/>
        <v>20</v>
      </c>
      <c r="I22" s="296">
        <f t="shared" si="15"/>
        <v>40</v>
      </c>
      <c r="J22" s="297">
        <f t="shared" si="15"/>
        <v>0</v>
      </c>
      <c r="K22" s="298">
        <f t="shared" si="15"/>
        <v>20</v>
      </c>
      <c r="L22" s="299">
        <f t="shared" si="15"/>
        <v>60</v>
      </c>
      <c r="M22" s="300">
        <f>COUNTIF(M8:M21,"EGZ")</f>
        <v>2</v>
      </c>
      <c r="N22" s="197">
        <f>COUNTIF(N8:N21,"EGZ")</f>
        <v>0</v>
      </c>
      <c r="O22" s="301">
        <f aca="true" t="shared" si="16" ref="O22:AH22">SUM(O8:O21)</f>
        <v>350</v>
      </c>
      <c r="P22" s="299">
        <f t="shared" si="16"/>
        <v>1519</v>
      </c>
      <c r="Q22" s="197">
        <f t="shared" si="16"/>
        <v>140</v>
      </c>
      <c r="R22" s="300">
        <f t="shared" si="16"/>
        <v>45</v>
      </c>
      <c r="S22" s="300">
        <f t="shared" si="16"/>
        <v>165</v>
      </c>
      <c r="T22" s="300">
        <f t="shared" si="16"/>
        <v>0</v>
      </c>
      <c r="U22" s="300">
        <f t="shared" si="16"/>
        <v>659</v>
      </c>
      <c r="V22" s="190">
        <f t="shared" si="16"/>
        <v>510</v>
      </c>
      <c r="W22" s="190">
        <f t="shared" si="16"/>
        <v>140</v>
      </c>
      <c r="X22" s="190">
        <f t="shared" si="16"/>
        <v>45</v>
      </c>
      <c r="Y22" s="190">
        <f t="shared" si="16"/>
        <v>165</v>
      </c>
      <c r="Z22" s="190">
        <f t="shared" si="16"/>
        <v>0</v>
      </c>
      <c r="AA22" s="190">
        <f t="shared" si="16"/>
        <v>459</v>
      </c>
      <c r="AB22" s="190">
        <f t="shared" si="16"/>
        <v>0</v>
      </c>
      <c r="AC22" s="190">
        <f t="shared" si="16"/>
        <v>0</v>
      </c>
      <c r="AD22" s="190">
        <f t="shared" si="16"/>
        <v>0</v>
      </c>
      <c r="AE22" s="190">
        <f t="shared" si="16"/>
        <v>0</v>
      </c>
      <c r="AF22" s="190">
        <f t="shared" si="16"/>
        <v>0</v>
      </c>
      <c r="AG22" s="190">
        <f t="shared" si="16"/>
        <v>200</v>
      </c>
      <c r="AH22" s="190">
        <f t="shared" si="16"/>
        <v>510</v>
      </c>
      <c r="AI22" s="302"/>
    </row>
    <row r="23" spans="1:35" s="7" customFormat="1" ht="12.75" customHeight="1" thickBot="1">
      <c r="A23" s="303"/>
      <c r="B23" s="299" t="s">
        <v>33</v>
      </c>
      <c r="C23" s="421">
        <f>SUM(C22:E22)</f>
        <v>32</v>
      </c>
      <c r="D23" s="410"/>
      <c r="E23" s="411"/>
      <c r="F23" s="421">
        <f>SUM(F22:H22)</f>
        <v>28</v>
      </c>
      <c r="G23" s="410"/>
      <c r="H23" s="411"/>
      <c r="I23" s="304"/>
      <c r="J23" s="407" t="s">
        <v>44</v>
      </c>
      <c r="K23" s="424"/>
      <c r="L23" s="425"/>
      <c r="M23" s="421" t="s">
        <v>45</v>
      </c>
      <c r="N23" s="411"/>
      <c r="O23" s="303"/>
      <c r="P23" s="303"/>
      <c r="Q23" s="407">
        <f>W23+AC23</f>
        <v>350</v>
      </c>
      <c r="R23" s="424"/>
      <c r="S23" s="424"/>
      <c r="T23" s="425"/>
      <c r="U23" s="421">
        <f>AA23+AG23</f>
        <v>1169</v>
      </c>
      <c r="V23" s="411"/>
      <c r="W23" s="407">
        <f>SUM(W22:Z22)</f>
        <v>350</v>
      </c>
      <c r="X23" s="424"/>
      <c r="Y23" s="424"/>
      <c r="Z23" s="425"/>
      <c r="AA23" s="421">
        <f>SUM(AA22:AB22)</f>
        <v>459</v>
      </c>
      <c r="AB23" s="411"/>
      <c r="AC23" s="407">
        <f>SUM(AC22:AF22)</f>
        <v>0</v>
      </c>
      <c r="AD23" s="424"/>
      <c r="AE23" s="424"/>
      <c r="AF23" s="425"/>
      <c r="AG23" s="421">
        <f>SUM(AG22:AH22)</f>
        <v>710</v>
      </c>
      <c r="AH23" s="411"/>
      <c r="AI23" s="305"/>
    </row>
    <row r="24" spans="1:35" s="7" customFormat="1" ht="12.75" customHeight="1" thickBot="1">
      <c r="A24" s="303"/>
      <c r="B24" s="306"/>
      <c r="C24" s="306"/>
      <c r="D24" s="306"/>
      <c r="E24" s="307"/>
      <c r="F24" s="306"/>
      <c r="G24" s="306"/>
      <c r="H24" s="306"/>
      <c r="I24" s="303"/>
      <c r="J24" s="421" t="s">
        <v>42</v>
      </c>
      <c r="K24" s="410"/>
      <c r="L24" s="410"/>
      <c r="M24" s="410"/>
      <c r="N24" s="411"/>
      <c r="O24" s="308"/>
      <c r="P24" s="303"/>
      <c r="Q24" s="421">
        <f>W24+AC24</f>
        <v>1519</v>
      </c>
      <c r="R24" s="410"/>
      <c r="S24" s="410"/>
      <c r="T24" s="410"/>
      <c r="U24" s="410"/>
      <c r="V24" s="411"/>
      <c r="W24" s="421">
        <f>W23+AA23</f>
        <v>809</v>
      </c>
      <c r="X24" s="410"/>
      <c r="Y24" s="410"/>
      <c r="Z24" s="410"/>
      <c r="AA24" s="410"/>
      <c r="AB24" s="411"/>
      <c r="AC24" s="421">
        <f>AC23+AG23</f>
        <v>710</v>
      </c>
      <c r="AD24" s="410"/>
      <c r="AE24" s="410"/>
      <c r="AF24" s="410"/>
      <c r="AG24" s="410"/>
      <c r="AH24" s="411"/>
      <c r="AI24" s="305"/>
    </row>
    <row r="25" spans="1:35" s="7" customFormat="1" ht="12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8"/>
      <c r="N25" s="28"/>
      <c r="O25" s="28"/>
      <c r="P25" s="28"/>
      <c r="Q25" s="31"/>
      <c r="R25" s="31"/>
      <c r="S25" s="31"/>
      <c r="T25" s="31"/>
      <c r="U25" s="31"/>
      <c r="V25" s="32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9"/>
    </row>
    <row r="26" spans="1:35" ht="12.75" customHeight="1">
      <c r="A26" s="622" t="s">
        <v>25</v>
      </c>
      <c r="B26" s="623"/>
      <c r="C26" s="416" t="s">
        <v>26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624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615" t="s">
        <v>47</v>
      </c>
      <c r="B27" s="616"/>
      <c r="C27" s="617" t="s">
        <v>8</v>
      </c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6"/>
      <c r="R27" s="87" t="s">
        <v>28</v>
      </c>
      <c r="S27" s="36"/>
      <c r="T27" s="36"/>
      <c r="U27" s="36"/>
      <c r="V27" s="37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615" t="s">
        <v>39</v>
      </c>
      <c r="B28" s="616"/>
      <c r="C28" s="617" t="s">
        <v>9</v>
      </c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6"/>
      <c r="R28" s="38" t="s">
        <v>16</v>
      </c>
      <c r="S28" s="36"/>
      <c r="T28" s="36"/>
      <c r="U28" s="37"/>
      <c r="V28" s="90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615"/>
      <c r="B29" s="616"/>
      <c r="C29" s="617" t="s">
        <v>12</v>
      </c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6"/>
      <c r="R29" s="88" t="s">
        <v>46</v>
      </c>
      <c r="S29" s="39"/>
      <c r="T29" s="39"/>
      <c r="U29" s="40"/>
      <c r="V29" s="89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customHeight="1" thickBot="1">
      <c r="A30" s="402"/>
      <c r="B30" s="619"/>
      <c r="C30" s="404" t="s">
        <v>43</v>
      </c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1"/>
      <c r="R30" s="105"/>
      <c r="S30" s="103"/>
      <c r="T30" s="103"/>
      <c r="U30" s="103"/>
      <c r="V30" s="10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ht="12.75">
      <c r="V31" s="6"/>
    </row>
  </sheetData>
  <sheetProtection/>
  <mergeCells count="48">
    <mergeCell ref="A29:B29"/>
    <mergeCell ref="C29:Q29"/>
    <mergeCell ref="A30:B30"/>
    <mergeCell ref="C30:Q30"/>
    <mergeCell ref="A26:B26"/>
    <mergeCell ref="C26:V26"/>
    <mergeCell ref="A27:B27"/>
    <mergeCell ref="C27:Q27"/>
    <mergeCell ref="A28:B28"/>
    <mergeCell ref="C28:Q28"/>
    <mergeCell ref="W23:Z23"/>
    <mergeCell ref="AA23:AB23"/>
    <mergeCell ref="AC23:AF23"/>
    <mergeCell ref="AG23:AH23"/>
    <mergeCell ref="J24:N24"/>
    <mergeCell ref="Q24:V24"/>
    <mergeCell ref="W24:AB24"/>
    <mergeCell ref="AC24:AH24"/>
    <mergeCell ref="A22:B22"/>
    <mergeCell ref="Q3:V5"/>
    <mergeCell ref="W3:AB4"/>
    <mergeCell ref="AC3:AH4"/>
    <mergeCell ref="C23:E23"/>
    <mergeCell ref="F23:H23"/>
    <mergeCell ref="J23:L23"/>
    <mergeCell ref="M23:N23"/>
    <mergeCell ref="Q23:T23"/>
    <mergeCell ref="U23:V23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</mergeCells>
  <printOptions/>
  <pageMargins left="0" right="0" top="0.7874015748031497" bottom="0" header="0" footer="0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.75">
      <c r="C4" t="s">
        <v>157</v>
      </c>
    </row>
    <row r="5" ht="12.75">
      <c r="C5" t="s">
        <v>158</v>
      </c>
    </row>
    <row r="6" ht="12.75">
      <c r="C6" t="s">
        <v>156</v>
      </c>
    </row>
    <row r="8" ht="12.75">
      <c r="C8" t="s">
        <v>159</v>
      </c>
    </row>
    <row r="9" ht="12.75">
      <c r="C9" t="s">
        <v>160</v>
      </c>
    </row>
    <row r="10" ht="12.75">
      <c r="C1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2022-03-30T10:54:06Z</cp:lastPrinted>
  <dcterms:created xsi:type="dcterms:W3CDTF">1997-02-26T13:46:56Z</dcterms:created>
  <dcterms:modified xsi:type="dcterms:W3CDTF">2022-03-30T10:54:18Z</dcterms:modified>
  <cp:category/>
  <cp:version/>
  <cp:contentType/>
  <cp:contentStatus/>
</cp:coreProperties>
</file>