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24240" windowHeight="13740" tabRatio="500" activeTab="2"/>
  </bookViews>
  <sheets>
    <sheet name="I  rok " sheetId="1" r:id="rId1"/>
    <sheet name="II rok" sheetId="2" r:id="rId2"/>
    <sheet name="III rok 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<sst xmlns="http://schemas.openxmlformats.org/spreadsheetml/2006/main" count="1325" uniqueCount="315">
  <si>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</si>
  <si>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</si>
  <si>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</si>
  <si>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</si>
  <si>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</si>
  <si>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</si>
  <si>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</si>
  <si>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</si>
  <si>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</si>
  <si>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</si>
  <si>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</si>
  <si>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</si>
  <si>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</si>
  <si>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</si>
  <si>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</si>
  <si>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</si>
  <si>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</si>
  <si>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</si>
  <si>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</si>
  <si>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</si>
  <si>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</si>
  <si>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</si>
  <si>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</si>
  <si>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</si>
  <si>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</si>
  <si>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</si>
  <si>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</si>
  <si>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</si>
  <si>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</si>
  <si>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</si>
  <si>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</si>
  <si>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</si>
  <si>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</si>
  <si>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</si>
  <si>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</si>
  <si>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</si>
  <si>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</si>
  <si>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</si>
  <si>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</si>
  <si>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</si>
  <si>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</si>
  <si>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</si>
  <si>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</si>
  <si>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</si>
  <si>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</si>
  <si>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</si>
  <si>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</si>
  <si>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</si>
  <si>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</si>
  <si>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Zakład Zdrowia Publicznego</t>
  </si>
  <si>
    <t>Zakład Medycyny Ratunkowej i Katastrof</t>
  </si>
  <si>
    <t>Psychologia</t>
  </si>
  <si>
    <t>Studium Filozofii i Psychologii Człowieka</t>
  </si>
  <si>
    <t>Zakład Higieny i Epidemiologii</t>
  </si>
  <si>
    <t>Zakład Statystyki i Informatyki Medycznej</t>
  </si>
  <si>
    <t>Biostatystyka</t>
  </si>
  <si>
    <t>Aspekty prawne w ratownictwie</t>
  </si>
  <si>
    <t>Wprowadzenie do ekonomii zdrowia</t>
  </si>
  <si>
    <t>Podstawy epidemiologii</t>
  </si>
  <si>
    <t>Fizjologia</t>
  </si>
  <si>
    <t>Zakład Fizjolgii</t>
  </si>
  <si>
    <t>Podstawy zdrowia publicznego</t>
  </si>
  <si>
    <t>Biofizyka</t>
  </si>
  <si>
    <t>Zakład Biofizyki</t>
  </si>
  <si>
    <t>Biochemia</t>
  </si>
  <si>
    <t>Zakład Biochemii Lekarskiej</t>
  </si>
  <si>
    <t>Biologia i mikrobiologia</t>
  </si>
  <si>
    <t>Zakład Diagnostyki Mikrobiologicznej</t>
  </si>
  <si>
    <t>Klinika Medycyny Ratunkowej Dzieci</t>
  </si>
  <si>
    <t>Medyczne czynności ratunkowe cz. I</t>
  </si>
  <si>
    <t>Podstawowe zabiegi medyczne cz. I</t>
  </si>
  <si>
    <t>Parazytologia</t>
  </si>
  <si>
    <t>Organizacja ratownictwa medycznego</t>
  </si>
  <si>
    <t>Etyka w medycynie ratunkowej</t>
  </si>
  <si>
    <t>Toksykologia cz. I</t>
  </si>
  <si>
    <t>Technologie informacyjne</t>
  </si>
  <si>
    <t xml:space="preserve">Język obcy </t>
  </si>
  <si>
    <t>Wychowanie fizyczne cz. I</t>
  </si>
  <si>
    <t>Profilaktyka Chorób Zakaźnych</t>
  </si>
  <si>
    <t>Klinika Chorób Zakaźnych i Hepatologii</t>
  </si>
  <si>
    <t>Studium Wychowania Fizycznego</t>
  </si>
  <si>
    <t>Studium Języków Obcych</t>
  </si>
  <si>
    <t>Zakład Toksykologii</t>
  </si>
  <si>
    <t>egz</t>
  </si>
  <si>
    <t>Anatomia</t>
  </si>
  <si>
    <t>Zakład Anatomii Prawidłowej Człowieka</t>
  </si>
  <si>
    <t>Klinika Chorób Zakaźnych i Neuroinfekcji</t>
  </si>
  <si>
    <t>Zakład Zintegrowanej Opieki Medycznej</t>
  </si>
  <si>
    <t>Klinika Medycyy Ratunkowej Dzieci</t>
  </si>
  <si>
    <t>zal</t>
  </si>
  <si>
    <t>Pierwsza pomoc czI</t>
  </si>
  <si>
    <t>Pierwsza pomoc cz II</t>
  </si>
  <si>
    <t>Kwalifikowana pierwsza pomoc czI</t>
  </si>
  <si>
    <t>Kwalifikowana pierwsza pomoc cz II</t>
  </si>
  <si>
    <t>Obóz sprawnościowy</t>
  </si>
  <si>
    <t>Praktyki wakacyjne</t>
  </si>
  <si>
    <t>80 godz</t>
  </si>
  <si>
    <t>Prof. Dr hab. Andrzej Szpak</t>
  </si>
  <si>
    <t>dr n. hum. Grzegorz Zalewski</t>
  </si>
  <si>
    <t>dr med. Witold Olański</t>
  </si>
  <si>
    <t>prof. dr hab. Med. Janusz Dzięcioł</t>
  </si>
  <si>
    <t>prof. dr hab. Robert Flisiak</t>
  </si>
  <si>
    <t>Prof. dr hab. Elżbieta Krajewska-Kułak</t>
  </si>
  <si>
    <t>Prof. dr hab. Med. Jerzy Robert Ładny</t>
  </si>
  <si>
    <t>prof. dr hab. Adrian Chabowski</t>
  </si>
  <si>
    <t>dr hab. Maria Karpińska</t>
  </si>
  <si>
    <t>prof. dr hab. Krzysztof Sobolewski</t>
  </si>
  <si>
    <t>prof. dr hab. Sławomir Pancewicz</t>
  </si>
  <si>
    <t xml:space="preserve">mgr Ewa Szczepaniak </t>
  </si>
  <si>
    <t>mgr Karol Szafranek</t>
  </si>
  <si>
    <t>dr hab. n. med. Małgorzata Michalina Brzóska</t>
  </si>
  <si>
    <t>prof. dr hab. n. med. Elżbieta A. Tryniszewska</t>
  </si>
  <si>
    <t>Farmakologia</t>
  </si>
  <si>
    <t xml:space="preserve">Zakład Farmakologii Doświadczalnej </t>
  </si>
  <si>
    <t>Medycyna ratunkowa cz. I</t>
  </si>
  <si>
    <t>Medycyna ratunkowa dzieci cz. I</t>
  </si>
  <si>
    <t>Zakład Patomorfologii Ogólnej</t>
  </si>
  <si>
    <t>Transfuzjologia</t>
  </si>
  <si>
    <t xml:space="preserve">Klinika Hematologii </t>
  </si>
  <si>
    <t>Propedeutyka chorób wewnętrznych</t>
  </si>
  <si>
    <t>egz.</t>
  </si>
  <si>
    <t>Klinika Alergologii i Chorób Wewnętrznych</t>
  </si>
  <si>
    <t>Kardiologia</t>
  </si>
  <si>
    <t>Klinika Kardiologii Inwazyjnej</t>
  </si>
  <si>
    <t>Pediatria</t>
  </si>
  <si>
    <t>Zakład Medycyny Wieku Rozwojowego i Pielęgniarstwa Pediatrycznego</t>
  </si>
  <si>
    <t>Nadzór sanitarno-epidemiologiczny</t>
  </si>
  <si>
    <t xml:space="preserve">Demografia </t>
  </si>
  <si>
    <t>Podstawy żywienia człowieka</t>
  </si>
  <si>
    <t>Podstawy zdrowia środowiskowego</t>
  </si>
  <si>
    <t>Neurologia</t>
  </si>
  <si>
    <t>Klinika Neurologii</t>
  </si>
  <si>
    <t xml:space="preserve">Metodologia badań </t>
  </si>
  <si>
    <t>Medyczne czynności ratunkowe cz. II</t>
  </si>
  <si>
    <t>Medyczne czynności ratunkowe dzieci cz I</t>
  </si>
  <si>
    <t>Medycyna katastrof</t>
  </si>
  <si>
    <t>Metodyka nauczania pierwszej pomocy i kwalifikowanej pierwszej pomocy</t>
  </si>
  <si>
    <t>Podstawowe zabiegi medyczne cz. II</t>
  </si>
  <si>
    <t xml:space="preserve">Język nowożytny </t>
  </si>
  <si>
    <t>Wychowanie fizyczne cz. II</t>
  </si>
  <si>
    <t>Studium Wychowania Fizycznego i Sportu</t>
  </si>
  <si>
    <t xml:space="preserve">Finansowanie w ochronie zdrowia </t>
  </si>
  <si>
    <t>Organizacja ochrony zdrowia w Polsce i na świecie</t>
  </si>
  <si>
    <t>Zarządzanie w ochronie zdrowia</t>
  </si>
  <si>
    <t>prof. dr hab. Elżbieta Maciorkowska</t>
  </si>
  <si>
    <t>Medycyna ratunkowa cz. II</t>
  </si>
  <si>
    <t>Medycyna ratunkowa dzieci cz. II</t>
  </si>
  <si>
    <t>Medyczne czynności ratunkowe cz. III</t>
  </si>
  <si>
    <t>Medyczne czynności ratunkowe dzieci cz. II</t>
  </si>
  <si>
    <t xml:space="preserve">Chirurgia </t>
  </si>
  <si>
    <t xml:space="preserve">I Klinika Chirurgii Ogólnej i endokrynologicznej </t>
  </si>
  <si>
    <t>Chirurgia dziecięca</t>
  </si>
  <si>
    <t>Chirurgia naczyń</t>
  </si>
  <si>
    <t>Klinika Chirurgii Naczyń Transplantacji</t>
  </si>
  <si>
    <t>Neurochirurgia</t>
  </si>
  <si>
    <t>Klinika Neurochirurgii</t>
  </si>
  <si>
    <t>Chirurgia klatki piersiowej</t>
  </si>
  <si>
    <t>Klinika Chirurgii Klatki Piersiowej</t>
  </si>
  <si>
    <t>Traumatologia narządu ruchu</t>
  </si>
  <si>
    <t>Klinika Ortopedii i Traumatologii</t>
  </si>
  <si>
    <t>Anestezjologia i intensywna terapia</t>
  </si>
  <si>
    <t>Zakład Anestezjologii i Intensywnej Terapii</t>
  </si>
  <si>
    <t>Medycyna sądowa</t>
  </si>
  <si>
    <t>Zakład Medycyny Sądowej</t>
  </si>
  <si>
    <t>Psychiatria</t>
  </si>
  <si>
    <t>Klinika Psychiatrii</t>
  </si>
  <si>
    <t>Traumatologia z elementami neurochirurgii</t>
  </si>
  <si>
    <t>Zakład Neurologii Inwazyjnej</t>
  </si>
  <si>
    <t>Ratownictwo medyczne w urazach</t>
  </si>
  <si>
    <t>Podstawy polityki społecznej i zdrowotnej</t>
  </si>
  <si>
    <t>Traumatologia z elementami chirurgii Twarzowej</t>
  </si>
  <si>
    <t>Klinika Chirurgii Szczękowo-Twarzowej i Plastycznej</t>
  </si>
  <si>
    <t>Psychologia w medycynie ratunkowej</t>
  </si>
  <si>
    <t>Położnictwo i ginekologia</t>
  </si>
  <si>
    <t xml:space="preserve">Zakład Położnictwa, Ginekologii,  i Opieki Położniczo-Ginekologicznej </t>
  </si>
  <si>
    <t>Urologia</t>
  </si>
  <si>
    <t>Klinika Urologii</t>
  </si>
  <si>
    <t>Laryngologia</t>
  </si>
  <si>
    <t>Okulistyka</t>
  </si>
  <si>
    <t xml:space="preserve">Klinika Okulistyki </t>
  </si>
  <si>
    <t>Stany nagłe w neonatologii</t>
  </si>
  <si>
    <t>Klinika Neonatologii i Intensywnej Terapii Noworodka</t>
  </si>
  <si>
    <t>Radiologia w medycynie ratunkowej</t>
  </si>
  <si>
    <t>Zakład Radiologii</t>
  </si>
  <si>
    <t>Problemy zdrowia w skali międzynarodowej</t>
  </si>
  <si>
    <t>Ratownictwo medyczne w Polsce i na świecie</t>
  </si>
  <si>
    <t>Transport w intensywnej terapii</t>
  </si>
  <si>
    <t>Arteterapia</t>
  </si>
  <si>
    <t>Klinika Rehabilitacji Dziecięcej</t>
  </si>
  <si>
    <t>dr hab. Med. Halina Car</t>
  </si>
  <si>
    <t>dr med. Sławomir Lech Czaban</t>
  </si>
  <si>
    <t>Prof. dr hab. Sławomir Terlikowski</t>
  </si>
  <si>
    <t>Prof. dr bab Barbara Darewicz</t>
  </si>
  <si>
    <t>prof. dr hab. Andrzej Kemona</t>
  </si>
  <si>
    <t>prof. dr hab. Janusz Kłoczko</t>
  </si>
  <si>
    <t>prof. dr hab. Anna Bodzenta Łukaszyk</t>
  </si>
  <si>
    <t>prof. dr hab. Sławomir Dobrzycki</t>
  </si>
  <si>
    <t>dr hab. n. med. Lucyna Ostrowska</t>
  </si>
  <si>
    <t>Zakład Dietetyki i Żywienia Klinicznego</t>
  </si>
  <si>
    <t>prof. dr hab. Wiesław Drozdowski</t>
  </si>
  <si>
    <t>prof. dr hab. Jacek Dadan</t>
  </si>
  <si>
    <t>prof. dr hab. Jerzy Laudański</t>
  </si>
  <si>
    <t>prof. dr hab. Jan Skowroński</t>
  </si>
  <si>
    <t>prof. dr hab. Marek Gacko</t>
  </si>
  <si>
    <t>prof. dr hab. Zenon Mariak</t>
  </si>
  <si>
    <t>dr hab. Agata Szulc</t>
  </si>
  <si>
    <t>dr hab. n. med. Urszula Łebkowska</t>
  </si>
  <si>
    <t>prof. dr hab. n. med. Wojciech Kułak</t>
  </si>
  <si>
    <t>dr hab. Jan Kochanowicz</t>
  </si>
  <si>
    <t>dr hab. Marek Szczepański</t>
  </si>
  <si>
    <t>prof. dr hab. n. med. Zofia Mariak</t>
  </si>
  <si>
    <t>prof. dr hab. Stanisława Zyta Grabowska</t>
  </si>
  <si>
    <t>Makroekonomiczne uwarunkowania ochrony zdrowia</t>
  </si>
  <si>
    <t>Promocja zdrowia</t>
  </si>
  <si>
    <t>Podstawy ubezpieczeń społecznych i zdrowotnych</t>
  </si>
  <si>
    <t>Klinika Otolaryngologii</t>
  </si>
  <si>
    <t>prof. dr hab. Marek Rogowski</t>
  </si>
  <si>
    <t>MODUŁ A</t>
  </si>
  <si>
    <t>MODUŁ B</t>
  </si>
  <si>
    <t>Formy opieki zdrowotnej</t>
  </si>
  <si>
    <t>Podstawy opieki nad chorym dla ratowników medycznych</t>
  </si>
  <si>
    <t>zal.</t>
  </si>
  <si>
    <t>dr Sławomir Czaban</t>
  </si>
  <si>
    <t>Orzekanie o śmierci człowieka z uwzględnieniem opieki nad dawcą narządów</t>
  </si>
  <si>
    <t>Zagrożenia środowiskowe w ratownictwie medycznym</t>
  </si>
  <si>
    <t>Prof.. Dr hab.. Jerzy Robert Ładny</t>
  </si>
  <si>
    <t>Podstawy pedagogiki</t>
  </si>
  <si>
    <t>120 godz.</t>
  </si>
  <si>
    <t>Lotnicze Zespoły Ratownictwa Medycznego</t>
  </si>
  <si>
    <t>Patologia</t>
  </si>
  <si>
    <t>Toksykologia cz II</t>
  </si>
  <si>
    <t>Medyczne czynności ratunkowe przedszpitalne</t>
  </si>
  <si>
    <t>Stany nagłe w alergologii</t>
  </si>
  <si>
    <t>Procedury w ratownictwie medycznym przedszpitalnym</t>
  </si>
  <si>
    <t xml:space="preserve">MODUŁ A </t>
  </si>
  <si>
    <t>Procedury ratunkowe wewnątrzszpitalne</t>
  </si>
  <si>
    <t>Ratunkowe leczenie obrażeń ciała</t>
  </si>
  <si>
    <t>Żywienie człowieka</t>
  </si>
  <si>
    <t>Prof.. Dr hab.. Elżbieta Maciorkowska</t>
  </si>
  <si>
    <t>Systemy wspierania dowodzenia w ratownictwie medycznym</t>
  </si>
  <si>
    <t>Szkolenie BHP 5 godzin - semestr I</t>
  </si>
  <si>
    <t>Diagnostyka laboratoryjna w stanach zagrożenia zycia</t>
  </si>
  <si>
    <t>EGZ</t>
  </si>
  <si>
    <t xml:space="preserve">Praktyki zawodowe </t>
  </si>
  <si>
    <t>80 godzin</t>
  </si>
  <si>
    <t>Szpitalny Oddział ratunkowy</t>
  </si>
  <si>
    <t>160 godzin</t>
  </si>
  <si>
    <t>KIERUNEK :  ratownictwo medyczne                                         I ROK                        rok akademicki:   2014/2015 moduł A i B
opiekun roku: dr med.. Anna Walesiuk</t>
  </si>
  <si>
    <t>KIERUNEK :      ratownictwo medyczne                                     II ROK                        rok akademicki:   2015/2016 moduł A i B
opiekun roku: lek Agnieszka Borysiewicz</t>
  </si>
  <si>
    <t>KIERUNEK :       ratownictwo medyczne                                    III ROK                        rok akademicki:   2016/2017
opiekun roku:  lek Krzysztof Bauer</t>
  </si>
  <si>
    <t>Socjologia medycyny</t>
  </si>
  <si>
    <t>Propedeutyka prawa i prawo ochrony zdrowia</t>
  </si>
  <si>
    <t>Zasoby i systemy informatyczne w ochronie zdrowia</t>
  </si>
  <si>
    <t>Podstawy ekonomii i finansów</t>
  </si>
  <si>
    <t>Współczesne problemy zdrowia publicznego</t>
  </si>
  <si>
    <t>Sytuacja zdrowotna w Polsce i na świecie</t>
  </si>
  <si>
    <t>Komunikacja interpersonalna</t>
  </si>
  <si>
    <t>Moduł B</t>
  </si>
  <si>
    <t>Ocena technologii medycznych</t>
  </si>
  <si>
    <t>Pozyskiwanie funduszy europejskich w ochronie zdrowia</t>
  </si>
  <si>
    <t>Podstawy kontraktowania świadczeń zdrowotnych</t>
  </si>
  <si>
    <t>Ochrona zdrowia w unii eurppejskiej</t>
  </si>
  <si>
    <t>Promocja i edukacja zdrowotna</t>
  </si>
  <si>
    <t>Jakość w opiece zdrowotnej</t>
  </si>
  <si>
    <t>BHP</t>
  </si>
  <si>
    <t xml:space="preserve">dr Robert Milewski </t>
  </si>
  <si>
    <t>prof. Dr hab. Andrzej Szpak</t>
  </si>
  <si>
    <t>prof. dr hab. med. Jerzy Robert Ładny</t>
  </si>
  <si>
    <t>prof. dr hab. Andrzej Szpak</t>
  </si>
  <si>
    <t>prof. dr hab. Jan Karczewski</t>
  </si>
  <si>
    <t>prof. dr hab. Elżbieta Krajewska-Kułak</t>
  </si>
  <si>
    <t>prof. dr hab. Anna Niemcunowicz-Janica</t>
  </si>
  <si>
    <t>dr Robert  Milewski</t>
  </si>
  <si>
    <t>Prof. Dr hab. Jan Karczewski</t>
  </si>
  <si>
    <t>dr Robert Milewski</t>
  </si>
  <si>
    <t>pogotowie ratunkowe</t>
  </si>
  <si>
    <t>oddział intensywnej terapii</t>
  </si>
  <si>
    <t>Procedury zabiegowe w ratownictwie medycznym</t>
  </si>
  <si>
    <t>KIERUNEK :  ratownictwo medyczne                                         I ROK                        rok akademicki:   2015/2016 moduł A i B
opiekun roku: dr med.. Anna Walesiuk</t>
  </si>
  <si>
    <t>KIERUNEK :      ratownictwo medyczne                                     II ROK                        rok akademicki:   2016/2017 moduł A i B
opiekun roku: lek Agnieszka Borysiewicz</t>
  </si>
  <si>
    <t>KIERUNEK :       ratownictwo medyczne                                    III ROK                        rok akademicki:   2017/2018
opiekun roku:  lek Krzysztof Bauer</t>
  </si>
  <si>
    <t>Wykład monograficzny</t>
  </si>
  <si>
    <t>Procedury w ratownictwie medycznym</t>
  </si>
  <si>
    <t>Transplantologia</t>
  </si>
  <si>
    <t>Podstawy patofizjologii bólu i jego leczenia</t>
  </si>
  <si>
    <t>praktyki wakacyjne</t>
  </si>
  <si>
    <t>160 godz</t>
  </si>
  <si>
    <t>Pogotowie ratunkowe</t>
  </si>
  <si>
    <t xml:space="preserve">Medycyna sądowa </t>
  </si>
  <si>
    <t>55+5</t>
  </si>
  <si>
    <t>SUMA    GODZIN   (moduł A)</t>
  </si>
  <si>
    <t>SUMA    GODZIN   moduł A</t>
  </si>
  <si>
    <t>suma godzin moduł B</t>
  </si>
  <si>
    <t>SUMA    GODZIN   (moduł B)</t>
  </si>
  <si>
    <t>modA 609/modB 584</t>
  </si>
  <si>
    <t>875 modA/890 mod B</t>
  </si>
  <si>
    <t>mod A 560/mod B 585</t>
  </si>
  <si>
    <t>mod A 315/ mod B 305</t>
  </si>
  <si>
    <t>mod.A 1169/1164 mod B</t>
  </si>
  <si>
    <t xml:space="preserve">mod A 220/mod B 230 </t>
  </si>
  <si>
    <t>mod A 829/mod B 814</t>
  </si>
  <si>
    <t>1704 mod A/1704 mod B</t>
  </si>
  <si>
    <t>535mod A                        /540  mod B</t>
  </si>
  <si>
    <t>suma godz. Moduł B</t>
  </si>
  <si>
    <t>SUMA    GODZIN   Moduł A</t>
  </si>
  <si>
    <t>SEMINARIUM LICENCJACKIE</t>
  </si>
  <si>
    <t>Diagnostyka laboratoryjna w stanach zagrożenia życia</t>
  </si>
  <si>
    <t>Zakład Higieny i Epidemiologii i Egonomii</t>
  </si>
  <si>
    <t>Zakład Higieny , Epidemiologii i Ergonomii</t>
  </si>
  <si>
    <t>Klinika/Zakład gdzie jest realizowana praca</t>
  </si>
  <si>
    <t>Ochrona zdrowia w unii europpejskiej</t>
  </si>
  <si>
    <t>Oddział intensywnej terapii</t>
  </si>
  <si>
    <t>Zakład Higieny i Epidemiologii i Zaburzeń Metabolicznych</t>
  </si>
  <si>
    <t>Zakład Prawa Medycznego i Deontologii Lekarskiej</t>
  </si>
  <si>
    <t>II Klinika Nefrologii z Oddziałem Leczenia Nadciśnienia Tętniczego i Pododdziałem Dializoterapii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</si>
</sst>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[$-415]d\ mmmm\ yyyy"/>
  </numFmts>
  <fonts count="6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20"/>
      <name val="Czcionka tekstu podstawowego"/>
      <family val="2"/>
    </font>
    <font>
      <b/>
      <sz val="8"/>
      <name val="Times New Roman"/>
      <family val="1"/>
    </font>
    <font>
      <sz val="9"/>
      <name val="Arial CE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1"/>
      <color indexed="8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0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b/>
      <sz val="10"/>
      <color rgb="FF000000"/>
      <name val="Arial"/>
      <family val="0"/>
    </font>
    <font>
      <b/>
      <sz val="10"/>
      <color theme="1"/>
      <name val="Arial"/>
      <family val="0"/>
    </font>
    <font>
      <i/>
      <sz val="10"/>
      <color rgb="FF000000"/>
      <name val="Arial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8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7" fillId="0" borderId="0">
      <alignment/>
      <protection/>
    </xf>
    <xf numFmtId="0" fontId="58" fillId="26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1" borderId="0" applyNumberFormat="0" applyBorder="0" applyAlignment="0" applyProtection="0"/>
  </cellStyleXfs>
  <cellXfs count="6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vertical="center"/>
    </xf>
    <xf numFmtId="0" fontId="3" fillId="32" borderId="35" xfId="0" applyFont="1" applyFill="1" applyBorder="1" applyAlignment="1">
      <alignment vertical="center" wrapText="1"/>
    </xf>
    <xf numFmtId="0" fontId="3" fillId="32" borderId="36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 wrapText="1"/>
    </xf>
    <xf numFmtId="0" fontId="6" fillId="32" borderId="31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42" xfId="0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 wrapText="1"/>
    </xf>
    <xf numFmtId="0" fontId="6" fillId="32" borderId="45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5" fillId="33" borderId="5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6" fillId="32" borderId="51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vertical="center" wrapText="1"/>
    </xf>
    <xf numFmtId="0" fontId="11" fillId="0" borderId="33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33" xfId="0" applyFont="1" applyFill="1" applyBorder="1" applyAlignment="1">
      <alignment horizontal="left" vertical="center" wrapText="1"/>
    </xf>
    <xf numFmtId="0" fontId="12" fillId="0" borderId="33" xfId="0" applyFont="1" applyBorder="1" applyAlignment="1">
      <alignment vertical="center" wrapText="1"/>
    </xf>
    <xf numFmtId="0" fontId="12" fillId="0" borderId="33" xfId="0" applyFont="1" applyBorder="1" applyAlignment="1">
      <alignment/>
    </xf>
    <xf numFmtId="0" fontId="2" fillId="0" borderId="0" xfId="0" applyFont="1" applyAlignment="1">
      <alignment vertical="center"/>
    </xf>
    <xf numFmtId="0" fontId="63" fillId="0" borderId="33" xfId="0" applyFont="1" applyBorder="1" applyAlignment="1">
      <alignment vertical="center" wrapText="1"/>
    </xf>
    <xf numFmtId="0" fontId="11" fillId="0" borderId="33" xfId="0" applyFont="1" applyBorder="1" applyAlignment="1">
      <alignment/>
    </xf>
    <xf numFmtId="0" fontId="6" fillId="0" borderId="33" xfId="0" applyFont="1" applyFill="1" applyBorder="1" applyAlignment="1">
      <alignment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4" fillId="0" borderId="33" xfId="0" applyFont="1" applyBorder="1" applyAlignment="1">
      <alignment vertical="center"/>
    </xf>
    <xf numFmtId="0" fontId="6" fillId="34" borderId="45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/>
    </xf>
    <xf numFmtId="0" fontId="6" fillId="35" borderId="45" xfId="0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/>
    </xf>
    <xf numFmtId="0" fontId="11" fillId="34" borderId="33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12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5" borderId="17" xfId="0" applyFont="1" applyFill="1" applyBorder="1" applyAlignment="1">
      <alignment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6" fillId="34" borderId="55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vertical="center"/>
    </xf>
    <xf numFmtId="0" fontId="5" fillId="0" borderId="56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vertical="center" wrapText="1"/>
    </xf>
    <xf numFmtId="0" fontId="5" fillId="32" borderId="33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/>
    </xf>
    <xf numFmtId="0" fontId="12" fillId="34" borderId="33" xfId="0" applyFont="1" applyFill="1" applyBorder="1" applyAlignment="1">
      <alignment horizontal="left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12" fillId="34" borderId="33" xfId="0" applyFont="1" applyFill="1" applyBorder="1" applyAlignment="1">
      <alignment horizontal="left" vertical="center"/>
    </xf>
    <xf numFmtId="0" fontId="6" fillId="34" borderId="33" xfId="0" applyFont="1" applyFill="1" applyBorder="1" applyAlignment="1">
      <alignment horizontal="left" vertical="center" wrapText="1"/>
    </xf>
    <xf numFmtId="0" fontId="12" fillId="35" borderId="33" xfId="0" applyFont="1" applyFill="1" applyBorder="1" applyAlignment="1">
      <alignment horizontal="left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12" fillId="35" borderId="33" xfId="0" applyFont="1" applyFill="1" applyBorder="1" applyAlignment="1">
      <alignment horizontal="left" vertical="center"/>
    </xf>
    <xf numFmtId="0" fontId="6" fillId="35" borderId="33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vertical="center" wrapText="1"/>
    </xf>
    <xf numFmtId="0" fontId="6" fillId="32" borderId="33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vertical="center" wrapText="1"/>
    </xf>
    <xf numFmtId="0" fontId="0" fillId="0" borderId="33" xfId="0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vertical="center" wrapText="1"/>
    </xf>
    <xf numFmtId="0" fontId="3" fillId="32" borderId="21" xfId="0" applyFont="1" applyFill="1" applyBorder="1" applyAlignment="1">
      <alignment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4" fillId="34" borderId="58" xfId="0" applyFont="1" applyFill="1" applyBorder="1" applyAlignment="1">
      <alignment vertical="center"/>
    </xf>
    <xf numFmtId="0" fontId="6" fillId="34" borderId="54" xfId="0" applyFont="1" applyFill="1" applyBorder="1" applyAlignment="1">
      <alignment vertical="center" wrapText="1"/>
    </xf>
    <xf numFmtId="0" fontId="6" fillId="34" borderId="58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6" fillId="34" borderId="60" xfId="0" applyFont="1" applyFill="1" applyBorder="1" applyAlignment="1">
      <alignment horizontal="center" vertical="center" wrapText="1"/>
    </xf>
    <xf numFmtId="0" fontId="6" fillId="34" borderId="61" xfId="0" applyFont="1" applyFill="1" applyBorder="1" applyAlignment="1">
      <alignment horizontal="center" vertical="center" wrapText="1"/>
    </xf>
    <xf numFmtId="0" fontId="6" fillId="34" borderId="62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wrapText="1"/>
    </xf>
    <xf numFmtId="0" fontId="7" fillId="34" borderId="59" xfId="0" applyFont="1" applyFill="1" applyBorder="1" applyAlignment="1">
      <alignment horizontal="center" vertical="center" wrapText="1"/>
    </xf>
    <xf numFmtId="0" fontId="7" fillId="34" borderId="58" xfId="0" applyFont="1" applyFill="1" applyBorder="1" applyAlignment="1">
      <alignment horizontal="center" vertical="center" wrapText="1"/>
    </xf>
    <xf numFmtId="0" fontId="7" fillId="34" borderId="61" xfId="0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vertical="center" wrapText="1"/>
    </xf>
    <xf numFmtId="0" fontId="3" fillId="34" borderId="33" xfId="0" applyFont="1" applyFill="1" applyBorder="1" applyAlignment="1">
      <alignment vertical="center" wrapText="1"/>
    </xf>
    <xf numFmtId="0" fontId="3" fillId="35" borderId="33" xfId="0" applyFont="1" applyFill="1" applyBorder="1" applyAlignment="1">
      <alignment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34" borderId="33" xfId="0" applyFont="1" applyFill="1" applyBorder="1" applyAlignment="1">
      <alignment wrapText="1"/>
    </xf>
    <xf numFmtId="0" fontId="12" fillId="35" borderId="33" xfId="0" applyFont="1" applyFill="1" applyBorder="1" applyAlignment="1">
      <alignment wrapText="1"/>
    </xf>
    <xf numFmtId="0" fontId="64" fillId="0" borderId="33" xfId="0" applyFont="1" applyBorder="1" applyAlignment="1">
      <alignment vertical="center" wrapText="1"/>
    </xf>
    <xf numFmtId="0" fontId="64" fillId="0" borderId="33" xfId="0" applyFont="1" applyBorder="1" applyAlignment="1">
      <alignment wrapText="1"/>
    </xf>
    <xf numFmtId="0" fontId="64" fillId="34" borderId="33" xfId="0" applyFont="1" applyFill="1" applyBorder="1" applyAlignment="1">
      <alignment vertical="center" wrapText="1"/>
    </xf>
    <xf numFmtId="0" fontId="64" fillId="35" borderId="33" xfId="0" applyFont="1" applyFill="1" applyBorder="1" applyAlignment="1">
      <alignment vertical="center" wrapText="1"/>
    </xf>
    <xf numFmtId="0" fontId="11" fillId="35" borderId="33" xfId="0" applyFont="1" applyFill="1" applyBorder="1" applyAlignment="1">
      <alignment vertical="center" wrapText="1"/>
    </xf>
    <xf numFmtId="0" fontId="12" fillId="34" borderId="0" xfId="0" applyFont="1" applyFill="1" applyAlignment="1">
      <alignment wrapText="1"/>
    </xf>
    <xf numFmtId="0" fontId="2" fillId="0" borderId="19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wrapText="1"/>
    </xf>
    <xf numFmtId="0" fontId="16" fillId="0" borderId="33" xfId="0" applyFont="1" applyBorder="1" applyAlignment="1">
      <alignment wrapText="1"/>
    </xf>
    <xf numFmtId="0" fontId="17" fillId="0" borderId="33" xfId="0" applyFont="1" applyBorder="1" applyAlignment="1">
      <alignment wrapText="1"/>
    </xf>
    <xf numFmtId="0" fontId="6" fillId="0" borderId="33" xfId="0" applyFont="1" applyBorder="1" applyAlignment="1">
      <alignment horizontal="left" vertical="center" wrapText="1"/>
    </xf>
    <xf numFmtId="0" fontId="17" fillId="34" borderId="33" xfId="0" applyFont="1" applyFill="1" applyBorder="1" applyAlignment="1">
      <alignment/>
    </xf>
    <xf numFmtId="0" fontId="17" fillId="35" borderId="33" xfId="0" applyFont="1" applyFill="1" applyBorder="1" applyAlignment="1">
      <alignment/>
    </xf>
    <xf numFmtId="0" fontId="65" fillId="0" borderId="33" xfId="0" applyFont="1" applyBorder="1" applyAlignment="1">
      <alignment wrapText="1"/>
    </xf>
    <xf numFmtId="0" fontId="17" fillId="0" borderId="33" xfId="0" applyFont="1" applyBorder="1" applyAlignment="1">
      <alignment vertical="center" wrapText="1"/>
    </xf>
    <xf numFmtId="0" fontId="15" fillId="34" borderId="33" xfId="0" applyFont="1" applyFill="1" applyBorder="1" applyAlignment="1">
      <alignment/>
    </xf>
    <xf numFmtId="0" fontId="15" fillId="0" borderId="33" xfId="0" applyFont="1" applyBorder="1" applyAlignment="1">
      <alignment/>
    </xf>
    <xf numFmtId="0" fontId="17" fillId="0" borderId="33" xfId="0" applyFont="1" applyFill="1" applyBorder="1" applyAlignment="1">
      <alignment horizontal="left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horizontal="center" vertical="center" wrapText="1"/>
    </xf>
    <xf numFmtId="0" fontId="5" fillId="37" borderId="33" xfId="0" applyFont="1" applyFill="1" applyBorder="1" applyAlignment="1">
      <alignment horizontal="center" vertical="center" wrapText="1"/>
    </xf>
    <xf numFmtId="0" fontId="3" fillId="37" borderId="33" xfId="0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vertical="center" wrapText="1"/>
    </xf>
    <xf numFmtId="0" fontId="3" fillId="38" borderId="33" xfId="0" applyFont="1" applyFill="1" applyBorder="1" applyAlignment="1">
      <alignment horizontal="center" vertical="center" wrapText="1"/>
    </xf>
    <xf numFmtId="0" fontId="6" fillId="36" borderId="33" xfId="0" applyFont="1" applyFill="1" applyBorder="1" applyAlignment="1">
      <alignment horizontal="center" vertical="center" wrapText="1"/>
    </xf>
    <xf numFmtId="0" fontId="7" fillId="36" borderId="33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vertical="center"/>
    </xf>
    <xf numFmtId="0" fontId="3" fillId="36" borderId="32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vertical="center" wrapText="1"/>
    </xf>
    <xf numFmtId="0" fontId="3" fillId="36" borderId="17" xfId="0" applyFont="1" applyFill="1" applyBorder="1" applyAlignment="1">
      <alignment vertical="center" wrapText="1"/>
    </xf>
    <xf numFmtId="0" fontId="1" fillId="39" borderId="0" xfId="0" applyFont="1" applyFill="1" applyAlignment="1">
      <alignment vertical="center"/>
    </xf>
    <xf numFmtId="0" fontId="18" fillId="32" borderId="33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vertical="center"/>
    </xf>
    <xf numFmtId="0" fontId="2" fillId="32" borderId="23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11" fillId="34" borderId="33" xfId="0" applyFont="1" applyFill="1" applyBorder="1" applyAlignment="1">
      <alignment vertical="center" wrapText="1"/>
    </xf>
    <xf numFmtId="0" fontId="11" fillId="37" borderId="0" xfId="0" applyFont="1" applyFill="1" applyAlignment="1">
      <alignment/>
    </xf>
    <xf numFmtId="0" fontId="21" fillId="32" borderId="42" xfId="0" applyFont="1" applyFill="1" applyBorder="1" applyAlignment="1">
      <alignment horizontal="center" vertical="center" wrapText="1"/>
    </xf>
    <xf numFmtId="0" fontId="21" fillId="32" borderId="23" xfId="0" applyFont="1" applyFill="1" applyBorder="1" applyAlignment="1">
      <alignment horizontal="center" vertical="center" wrapText="1"/>
    </xf>
    <xf numFmtId="0" fontId="21" fillId="32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33" borderId="5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0" fillId="32" borderId="0" xfId="0" applyFont="1" applyFill="1" applyBorder="1" applyAlignment="1">
      <alignment vertical="center"/>
    </xf>
    <xf numFmtId="0" fontId="20" fillId="32" borderId="33" xfId="0" applyFont="1" applyFill="1" applyBorder="1" applyAlignment="1">
      <alignment vertical="center" wrapText="1"/>
    </xf>
    <xf numFmtId="0" fontId="20" fillId="32" borderId="33" xfId="0" applyFont="1" applyFill="1" applyBorder="1" applyAlignment="1">
      <alignment horizontal="center" vertical="center" wrapText="1"/>
    </xf>
    <xf numFmtId="0" fontId="20" fillId="32" borderId="23" xfId="0" applyFont="1" applyFill="1" applyBorder="1" applyAlignment="1">
      <alignment horizontal="center" vertical="center" wrapText="1"/>
    </xf>
    <xf numFmtId="0" fontId="20" fillId="32" borderId="22" xfId="0" applyFont="1" applyFill="1" applyBorder="1" applyAlignment="1">
      <alignment horizontal="center" vertical="center" wrapText="1"/>
    </xf>
    <xf numFmtId="0" fontId="20" fillId="32" borderId="38" xfId="0" applyFont="1" applyFill="1" applyBorder="1" applyAlignment="1">
      <alignment horizontal="center" vertical="center" wrapText="1"/>
    </xf>
    <xf numFmtId="0" fontId="20" fillId="32" borderId="24" xfId="0" applyFont="1" applyFill="1" applyBorder="1" applyAlignment="1">
      <alignment horizontal="center" vertical="center" wrapText="1"/>
    </xf>
    <xf numFmtId="0" fontId="20" fillId="32" borderId="44" xfId="0" applyFont="1" applyFill="1" applyBorder="1" applyAlignment="1">
      <alignment horizontal="center" vertical="center" wrapText="1"/>
    </xf>
    <xf numFmtId="0" fontId="20" fillId="32" borderId="39" xfId="0" applyFont="1" applyFill="1" applyBorder="1" applyAlignment="1">
      <alignment horizontal="center" vertical="center" wrapText="1"/>
    </xf>
    <xf numFmtId="0" fontId="20" fillId="32" borderId="40" xfId="0" applyFont="1" applyFill="1" applyBorder="1" applyAlignment="1">
      <alignment horizontal="center" vertical="center" wrapText="1"/>
    </xf>
    <xf numFmtId="0" fontId="20" fillId="32" borderId="41" xfId="0" applyFont="1" applyFill="1" applyBorder="1" applyAlignment="1">
      <alignment horizontal="center" vertical="center" wrapText="1"/>
    </xf>
    <xf numFmtId="0" fontId="23" fillId="32" borderId="11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vertical="center"/>
    </xf>
    <xf numFmtId="0" fontId="23" fillId="37" borderId="29" xfId="0" applyFont="1" applyFill="1" applyBorder="1" applyAlignment="1">
      <alignment horizontal="center" vertical="center" wrapText="1"/>
    </xf>
    <xf numFmtId="0" fontId="23" fillId="37" borderId="13" xfId="0" applyFont="1" applyFill="1" applyBorder="1" applyAlignment="1">
      <alignment horizontal="center" vertical="center" wrapText="1"/>
    </xf>
    <xf numFmtId="0" fontId="23" fillId="37" borderId="15" xfId="0" applyFont="1" applyFill="1" applyBorder="1" applyAlignment="1">
      <alignment horizontal="center" vertical="center" wrapText="1"/>
    </xf>
    <xf numFmtId="0" fontId="23" fillId="37" borderId="12" xfId="0" applyFont="1" applyFill="1" applyBorder="1" applyAlignment="1">
      <alignment horizontal="center" vertical="center" wrapText="1"/>
    </xf>
    <xf numFmtId="0" fontId="23" fillId="37" borderId="18" xfId="0" applyFont="1" applyFill="1" applyBorder="1" applyAlignment="1">
      <alignment horizontal="center" vertical="center" wrapText="1"/>
    </xf>
    <xf numFmtId="0" fontId="23" fillId="37" borderId="14" xfId="0" applyFont="1" applyFill="1" applyBorder="1" applyAlignment="1">
      <alignment horizontal="center" vertical="center" wrapText="1"/>
    </xf>
    <xf numFmtId="0" fontId="23" fillId="32" borderId="12" xfId="0" applyFont="1" applyFill="1" applyBorder="1" applyAlignment="1">
      <alignment horizontal="center" vertical="center" wrapText="1"/>
    </xf>
    <xf numFmtId="0" fontId="23" fillId="32" borderId="13" xfId="0" applyFont="1" applyFill="1" applyBorder="1" applyAlignment="1">
      <alignment horizontal="center" vertical="center" wrapText="1"/>
    </xf>
    <xf numFmtId="0" fontId="23" fillId="32" borderId="14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2" borderId="11" xfId="0" applyFont="1" applyFill="1" applyBorder="1" applyAlignment="1">
      <alignment horizontal="center" vertical="center" wrapText="1"/>
    </xf>
    <xf numFmtId="0" fontId="25" fillId="32" borderId="12" xfId="0" applyFont="1" applyFill="1" applyBorder="1" applyAlignment="1">
      <alignment horizontal="center" vertical="center" wrapText="1"/>
    </xf>
    <xf numFmtId="0" fontId="25" fillId="32" borderId="13" xfId="0" applyFont="1" applyFill="1" applyBorder="1" applyAlignment="1">
      <alignment horizontal="center" vertical="center" wrapText="1"/>
    </xf>
    <xf numFmtId="0" fontId="25" fillId="32" borderId="1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left" vertical="center" wrapText="1"/>
    </xf>
    <xf numFmtId="0" fontId="23" fillId="32" borderId="37" xfId="0" applyFont="1" applyFill="1" applyBorder="1" applyAlignment="1">
      <alignment horizontal="center" vertical="center" wrapText="1"/>
    </xf>
    <xf numFmtId="0" fontId="23" fillId="37" borderId="17" xfId="0" applyFont="1" applyFill="1" applyBorder="1" applyAlignment="1">
      <alignment horizontal="center" vertical="center" wrapText="1"/>
    </xf>
    <xf numFmtId="0" fontId="23" fillId="37" borderId="33" xfId="0" applyFont="1" applyFill="1" applyBorder="1" applyAlignment="1">
      <alignment horizontal="center" vertical="center" wrapText="1"/>
    </xf>
    <xf numFmtId="0" fontId="23" fillId="37" borderId="32" xfId="0" applyFont="1" applyFill="1" applyBorder="1" applyAlignment="1">
      <alignment horizontal="center" vertical="center" wrapText="1"/>
    </xf>
    <xf numFmtId="0" fontId="23" fillId="37" borderId="31" xfId="0" applyFont="1" applyFill="1" applyBorder="1" applyAlignment="1">
      <alignment horizontal="center" vertical="center" wrapText="1"/>
    </xf>
    <xf numFmtId="0" fontId="23" fillId="37" borderId="16" xfId="0" applyFont="1" applyFill="1" applyBorder="1" applyAlignment="1">
      <alignment horizontal="center" vertical="center" wrapText="1"/>
    </xf>
    <xf numFmtId="0" fontId="23" fillId="37" borderId="30" xfId="0" applyFont="1" applyFill="1" applyBorder="1" applyAlignment="1">
      <alignment horizontal="center" vertical="center" wrapText="1"/>
    </xf>
    <xf numFmtId="0" fontId="23" fillId="32" borderId="31" xfId="0" applyFont="1" applyFill="1" applyBorder="1" applyAlignment="1">
      <alignment horizontal="center" vertical="center" wrapText="1"/>
    </xf>
    <xf numFmtId="0" fontId="23" fillId="32" borderId="33" xfId="0" applyFont="1" applyFill="1" applyBorder="1" applyAlignment="1">
      <alignment horizontal="center" vertical="center" wrapText="1"/>
    </xf>
    <xf numFmtId="0" fontId="23" fillId="32" borderId="4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20" fillId="33" borderId="37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5" fillId="32" borderId="31" xfId="0" applyFont="1" applyFill="1" applyBorder="1" applyAlignment="1">
      <alignment horizontal="center" vertical="center" wrapText="1"/>
    </xf>
    <xf numFmtId="0" fontId="25" fillId="32" borderId="33" xfId="0" applyFont="1" applyFill="1" applyBorder="1" applyAlignment="1">
      <alignment horizontal="center" vertical="center" wrapText="1"/>
    </xf>
    <xf numFmtId="0" fontId="25" fillId="32" borderId="3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wrapText="1"/>
    </xf>
    <xf numFmtId="0" fontId="20" fillId="0" borderId="32" xfId="0" applyFont="1" applyFill="1" applyBorder="1" applyAlignment="1">
      <alignment horizontal="center" vertical="center" wrapText="1"/>
    </xf>
    <xf numFmtId="0" fontId="23" fillId="37" borderId="32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5" fillId="36" borderId="33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0" fillId="32" borderId="37" xfId="0" applyFont="1" applyFill="1" applyBorder="1" applyAlignment="1">
      <alignment horizontal="center" vertical="center" wrapText="1"/>
    </xf>
    <xf numFmtId="0" fontId="23" fillId="37" borderId="53" xfId="0" applyFont="1" applyFill="1" applyBorder="1" applyAlignment="1">
      <alignment horizontal="center" vertical="center" wrapText="1"/>
    </xf>
    <xf numFmtId="0" fontId="23" fillId="37" borderId="54" xfId="0" applyFont="1" applyFill="1" applyBorder="1" applyAlignment="1">
      <alignment horizontal="center" vertical="center" wrapText="1"/>
    </xf>
    <xf numFmtId="0" fontId="26" fillId="0" borderId="33" xfId="0" applyFont="1" applyBorder="1" applyAlignment="1">
      <alignment/>
    </xf>
    <xf numFmtId="0" fontId="20" fillId="0" borderId="33" xfId="0" applyFont="1" applyFill="1" applyBorder="1" applyAlignment="1">
      <alignment horizontal="center" vertical="center" wrapText="1"/>
    </xf>
    <xf numFmtId="0" fontId="23" fillId="34" borderId="37" xfId="0" applyFont="1" applyFill="1" applyBorder="1" applyAlignment="1">
      <alignment horizontal="center" vertical="center" wrapText="1"/>
    </xf>
    <xf numFmtId="0" fontId="24" fillId="34" borderId="33" xfId="0" applyFont="1" applyFill="1" applyBorder="1" applyAlignment="1">
      <alignment vertical="center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31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32" xfId="0" applyFont="1" applyFill="1" applyBorder="1" applyAlignment="1">
      <alignment horizontal="center" vertical="center" wrapText="1"/>
    </xf>
    <xf numFmtId="0" fontId="20" fillId="34" borderId="37" xfId="0" applyFont="1" applyFill="1" applyBorder="1" applyAlignment="1">
      <alignment horizontal="center" vertical="center" wrapText="1"/>
    </xf>
    <xf numFmtId="0" fontId="25" fillId="34" borderId="31" xfId="0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wrapText="1"/>
    </xf>
    <xf numFmtId="0" fontId="24" fillId="34" borderId="33" xfId="0" applyFont="1" applyFill="1" applyBorder="1" applyAlignment="1">
      <alignment wrapText="1"/>
    </xf>
    <xf numFmtId="0" fontId="23" fillId="0" borderId="17" xfId="0" applyFont="1" applyFill="1" applyBorder="1" applyAlignment="1">
      <alignment vertical="center" wrapText="1"/>
    </xf>
    <xf numFmtId="0" fontId="23" fillId="35" borderId="37" xfId="0" applyFont="1" applyFill="1" applyBorder="1" applyAlignment="1">
      <alignment horizontal="center" vertical="center" wrapText="1"/>
    </xf>
    <xf numFmtId="0" fontId="24" fillId="35" borderId="33" xfId="0" applyFont="1" applyFill="1" applyBorder="1" applyAlignment="1">
      <alignment vertical="center"/>
    </xf>
    <xf numFmtId="0" fontId="23" fillId="35" borderId="17" xfId="0" applyFont="1" applyFill="1" applyBorder="1" applyAlignment="1">
      <alignment vertical="center" wrapText="1"/>
    </xf>
    <xf numFmtId="0" fontId="23" fillId="35" borderId="33" xfId="0" applyFont="1" applyFill="1" applyBorder="1" applyAlignment="1">
      <alignment horizontal="center" vertical="center" wrapText="1"/>
    </xf>
    <xf numFmtId="0" fontId="23" fillId="35" borderId="32" xfId="0" applyFont="1" applyFill="1" applyBorder="1" applyAlignment="1">
      <alignment horizontal="center" vertical="center" wrapText="1"/>
    </xf>
    <xf numFmtId="0" fontId="23" fillId="35" borderId="31" xfId="0" applyFont="1" applyFill="1" applyBorder="1" applyAlignment="1">
      <alignment horizontal="center" vertical="center" wrapText="1"/>
    </xf>
    <xf numFmtId="0" fontId="23" fillId="35" borderId="30" xfId="0" applyFont="1" applyFill="1" applyBorder="1" applyAlignment="1">
      <alignment horizontal="center" vertical="center" wrapText="1"/>
    </xf>
    <xf numFmtId="0" fontId="23" fillId="35" borderId="45" xfId="0" applyFont="1" applyFill="1" applyBorder="1" applyAlignment="1">
      <alignment horizontal="center" vertical="center" wrapText="1"/>
    </xf>
    <xf numFmtId="0" fontId="20" fillId="35" borderId="17" xfId="0" applyFont="1" applyFill="1" applyBorder="1" applyAlignment="1">
      <alignment horizontal="center" vertical="center" wrapText="1"/>
    </xf>
    <xf numFmtId="0" fontId="20" fillId="35" borderId="32" xfId="0" applyFont="1" applyFill="1" applyBorder="1" applyAlignment="1">
      <alignment horizontal="center" vertical="center" wrapText="1"/>
    </xf>
    <xf numFmtId="0" fontId="20" fillId="35" borderId="37" xfId="0" applyFont="1" applyFill="1" applyBorder="1" applyAlignment="1">
      <alignment horizontal="center" vertical="center" wrapText="1"/>
    </xf>
    <xf numFmtId="0" fontId="25" fillId="35" borderId="31" xfId="0" applyFont="1" applyFill="1" applyBorder="1" applyAlignment="1">
      <alignment horizontal="center" vertical="center" wrapText="1"/>
    </xf>
    <xf numFmtId="0" fontId="25" fillId="35" borderId="33" xfId="0" applyFont="1" applyFill="1" applyBorder="1" applyAlignment="1">
      <alignment horizontal="center" vertical="center" wrapText="1"/>
    </xf>
    <xf numFmtId="0" fontId="25" fillId="35" borderId="30" xfId="0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24" fillId="35" borderId="33" xfId="0" applyFont="1" applyFill="1" applyBorder="1" applyAlignment="1">
      <alignment wrapText="1"/>
    </xf>
    <xf numFmtId="0" fontId="23" fillId="0" borderId="16" xfId="0" applyFont="1" applyFill="1" applyBorder="1" applyAlignment="1">
      <alignment horizontal="center" vertical="center" wrapText="1"/>
    </xf>
    <xf numFmtId="0" fontId="20" fillId="40" borderId="37" xfId="0" applyFont="1" applyFill="1" applyBorder="1" applyAlignment="1">
      <alignment horizontal="center" vertical="center" wrapText="1"/>
    </xf>
    <xf numFmtId="0" fontId="25" fillId="36" borderId="31" xfId="0" applyFont="1" applyFill="1" applyBorder="1" applyAlignment="1">
      <alignment horizontal="center" vertical="center" wrapText="1"/>
    </xf>
    <xf numFmtId="0" fontId="23" fillId="37" borderId="17" xfId="0" applyFont="1" applyFill="1" applyBorder="1" applyAlignment="1">
      <alignment vertical="center" wrapText="1"/>
    </xf>
    <xf numFmtId="0" fontId="23" fillId="34" borderId="17" xfId="0" applyFont="1" applyFill="1" applyBorder="1" applyAlignment="1">
      <alignment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4" fillId="34" borderId="33" xfId="0" applyFont="1" applyFill="1" applyBorder="1" applyAlignment="1">
      <alignment vertical="center" wrapText="1"/>
    </xf>
    <xf numFmtId="0" fontId="23" fillId="34" borderId="33" xfId="0" applyFont="1" applyFill="1" applyBorder="1" applyAlignment="1">
      <alignment horizontal="center" vertical="center" wrapText="1"/>
    </xf>
    <xf numFmtId="0" fontId="24" fillId="37" borderId="0" xfId="0" applyFont="1" applyFill="1" applyAlignment="1">
      <alignment/>
    </xf>
    <xf numFmtId="0" fontId="24" fillId="0" borderId="33" xfId="0" applyFont="1" applyBorder="1" applyAlignment="1">
      <alignment horizontal="left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0" fillId="36" borderId="32" xfId="0" applyFont="1" applyFill="1" applyBorder="1" applyAlignment="1">
      <alignment vertical="center" wrapText="1"/>
    </xf>
    <xf numFmtId="0" fontId="20" fillId="32" borderId="17" xfId="0" applyFont="1" applyFill="1" applyBorder="1" applyAlignment="1">
      <alignment horizontal="left" vertical="center" wrapText="1"/>
    </xf>
    <xf numFmtId="0" fontId="20" fillId="40" borderId="42" xfId="0" applyFont="1" applyFill="1" applyBorder="1" applyAlignment="1">
      <alignment horizontal="center" vertical="center" wrapText="1"/>
    </xf>
    <xf numFmtId="0" fontId="18" fillId="32" borderId="42" xfId="0" applyFont="1" applyFill="1" applyBorder="1" applyAlignment="1">
      <alignment horizontal="center" vertical="center" wrapText="1"/>
    </xf>
    <xf numFmtId="0" fontId="18" fillId="32" borderId="23" xfId="0" applyFont="1" applyFill="1" applyBorder="1" applyAlignment="1">
      <alignment horizontal="center" vertical="center" wrapText="1"/>
    </xf>
    <xf numFmtId="0" fontId="18" fillId="33" borderId="49" xfId="0" applyFont="1" applyFill="1" applyBorder="1" applyAlignment="1">
      <alignment horizontal="center" vertical="center" wrapText="1"/>
    </xf>
    <xf numFmtId="0" fontId="20" fillId="32" borderId="63" xfId="0" applyFont="1" applyFill="1" applyBorder="1" applyAlignment="1">
      <alignment horizontal="center" vertical="center" wrapText="1"/>
    </xf>
    <xf numFmtId="0" fontId="18" fillId="32" borderId="36" xfId="0" applyFont="1" applyFill="1" applyBorder="1" applyAlignment="1">
      <alignment horizontal="center" vertical="center" wrapText="1"/>
    </xf>
    <xf numFmtId="0" fontId="18" fillId="32" borderId="35" xfId="0" applyFont="1" applyFill="1" applyBorder="1" applyAlignment="1">
      <alignment horizontal="center" vertical="center" wrapText="1"/>
    </xf>
    <xf numFmtId="0" fontId="18" fillId="37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5" fillId="0" borderId="33" xfId="0" applyFont="1" applyBorder="1" applyAlignment="1">
      <alignment wrapText="1"/>
    </xf>
    <xf numFmtId="0" fontId="15" fillId="0" borderId="33" xfId="0" applyFont="1" applyFill="1" applyBorder="1" applyAlignment="1">
      <alignment wrapText="1"/>
    </xf>
    <xf numFmtId="0" fontId="15" fillId="0" borderId="33" xfId="0" applyFont="1" applyBorder="1" applyAlignment="1">
      <alignment/>
    </xf>
    <xf numFmtId="0" fontId="15" fillId="34" borderId="33" xfId="0" applyFont="1" applyFill="1" applyBorder="1" applyAlignment="1">
      <alignment/>
    </xf>
    <xf numFmtId="0" fontId="15" fillId="37" borderId="33" xfId="0" applyFont="1" applyFill="1" applyBorder="1" applyAlignment="1">
      <alignment/>
    </xf>
    <xf numFmtId="0" fontId="66" fillId="0" borderId="33" xfId="0" applyFont="1" applyBorder="1" applyAlignment="1">
      <alignment/>
    </xf>
    <xf numFmtId="0" fontId="15" fillId="35" borderId="33" xfId="0" applyFont="1" applyFill="1" applyBorder="1" applyAlignment="1">
      <alignment/>
    </xf>
    <xf numFmtId="0" fontId="15" fillId="0" borderId="33" xfId="0" applyFont="1" applyBorder="1" applyAlignment="1">
      <alignment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2" fillId="32" borderId="20" xfId="0" applyFont="1" applyFill="1" applyBorder="1" applyAlignment="1">
      <alignment vertical="center" wrapText="1"/>
    </xf>
    <xf numFmtId="0" fontId="64" fillId="0" borderId="33" xfId="0" applyFont="1" applyBorder="1" applyAlignment="1">
      <alignment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0" fontId="64" fillId="0" borderId="33" xfId="0" applyFont="1" applyFill="1" applyBorder="1" applyAlignment="1">
      <alignment vertical="center" wrapText="1"/>
    </xf>
    <xf numFmtId="0" fontId="64" fillId="0" borderId="33" xfId="0" applyFont="1" applyBorder="1" applyAlignment="1">
      <alignment wrapText="1"/>
    </xf>
    <xf numFmtId="0" fontId="2" fillId="0" borderId="33" xfId="0" applyFont="1" applyFill="1" applyBorder="1" applyAlignment="1">
      <alignment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64" fillId="34" borderId="33" xfId="0" applyFont="1" applyFill="1" applyBorder="1" applyAlignment="1">
      <alignment vertical="center" wrapText="1"/>
    </xf>
    <xf numFmtId="0" fontId="2" fillId="34" borderId="33" xfId="0" applyFont="1" applyFill="1" applyBorder="1" applyAlignment="1">
      <alignment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64" fillId="35" borderId="33" xfId="0" applyFont="1" applyFill="1" applyBorder="1" applyAlignment="1">
      <alignment vertical="center" wrapText="1"/>
    </xf>
    <xf numFmtId="0" fontId="2" fillId="35" borderId="33" xfId="0" applyFont="1" applyFill="1" applyBorder="1" applyAlignment="1">
      <alignment vertical="center" wrapText="1"/>
    </xf>
    <xf numFmtId="0" fontId="21" fillId="35" borderId="33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center" vertical="center" wrapText="1"/>
    </xf>
    <xf numFmtId="0" fontId="64" fillId="37" borderId="33" xfId="0" applyFont="1" applyFill="1" applyBorder="1" applyAlignment="1">
      <alignment vertical="center" wrapText="1"/>
    </xf>
    <xf numFmtId="0" fontId="2" fillId="40" borderId="33" xfId="0" applyFont="1" applyFill="1" applyBorder="1" applyAlignment="1">
      <alignment horizontal="center" vertical="center" wrapText="1"/>
    </xf>
    <xf numFmtId="0" fontId="21" fillId="36" borderId="33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64" fillId="34" borderId="58" xfId="0" applyFont="1" applyFill="1" applyBorder="1" applyAlignment="1">
      <alignment vertical="center"/>
    </xf>
    <xf numFmtId="0" fontId="1" fillId="34" borderId="54" xfId="0" applyFont="1" applyFill="1" applyBorder="1" applyAlignment="1">
      <alignment horizontal="center" vertical="center" wrapText="1"/>
    </xf>
    <xf numFmtId="0" fontId="1" fillId="34" borderId="59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0" fontId="1" fillId="39" borderId="51" xfId="0" applyFont="1" applyFill="1" applyBorder="1" applyAlignment="1">
      <alignment horizontal="center" vertical="center" wrapText="1"/>
    </xf>
    <xf numFmtId="0" fontId="64" fillId="39" borderId="33" xfId="0" applyFont="1" applyFill="1" applyBorder="1" applyAlignment="1">
      <alignment vertical="center"/>
    </xf>
    <xf numFmtId="0" fontId="1" fillId="39" borderId="17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0" fontId="2" fillId="39" borderId="37" xfId="0" applyFont="1" applyFill="1" applyBorder="1" applyAlignment="1">
      <alignment horizontal="center" vertical="center" wrapText="1"/>
    </xf>
    <xf numFmtId="0" fontId="22" fillId="39" borderId="31" xfId="0" applyFont="1" applyFill="1" applyBorder="1" applyAlignment="1">
      <alignment horizontal="center" vertical="center" wrapText="1"/>
    </xf>
    <xf numFmtId="0" fontId="21" fillId="37" borderId="35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9" fillId="32" borderId="3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17" xfId="0" applyFont="1" applyFill="1" applyBorder="1" applyAlignment="1">
      <alignment horizontal="center" vertical="center" wrapText="1"/>
    </xf>
    <xf numFmtId="0" fontId="18" fillId="32" borderId="33" xfId="0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textRotation="90" wrapText="1"/>
    </xf>
    <xf numFmtId="0" fontId="10" fillId="33" borderId="33" xfId="0" applyFont="1" applyFill="1" applyBorder="1" applyAlignment="1">
      <alignment horizontal="center" vertical="center" textRotation="90" wrapText="1"/>
    </xf>
    <xf numFmtId="0" fontId="5" fillId="36" borderId="33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left" vertical="center"/>
    </xf>
    <xf numFmtId="0" fontId="1" fillId="0" borderId="65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 textRotation="90" wrapText="1"/>
    </xf>
    <xf numFmtId="0" fontId="5" fillId="32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8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33" xfId="0" applyFont="1" applyFill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0" fillId="32" borderId="34" xfId="0" applyFont="1" applyFill="1" applyBorder="1" applyAlignment="1">
      <alignment horizontal="center" vertical="center"/>
    </xf>
    <xf numFmtId="0" fontId="20" fillId="34" borderId="50" xfId="0" applyFont="1" applyFill="1" applyBorder="1" applyAlignment="1">
      <alignment horizontal="left" vertical="center" wrapText="1"/>
    </xf>
    <xf numFmtId="0" fontId="20" fillId="34" borderId="35" xfId="0" applyFont="1" applyFill="1" applyBorder="1" applyAlignment="1">
      <alignment horizontal="left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18" fillId="32" borderId="37" xfId="0" applyFont="1" applyFill="1" applyBorder="1" applyAlignment="1">
      <alignment horizontal="center" vertical="center" wrapText="1"/>
    </xf>
    <xf numFmtId="0" fontId="18" fillId="32" borderId="70" xfId="0" applyFont="1" applyFill="1" applyBorder="1" applyAlignment="1">
      <alignment horizontal="center" vertical="center" wrapText="1"/>
    </xf>
    <xf numFmtId="0" fontId="18" fillId="32" borderId="52" xfId="0" applyFont="1" applyFill="1" applyBorder="1" applyAlignment="1">
      <alignment horizontal="center" vertical="center" wrapText="1"/>
    </xf>
    <xf numFmtId="0" fontId="18" fillId="32" borderId="25" xfId="0" applyFont="1" applyFill="1" applyBorder="1" applyAlignment="1">
      <alignment horizontal="center" vertical="center" wrapText="1"/>
    </xf>
    <xf numFmtId="0" fontId="18" fillId="32" borderId="28" xfId="0" applyFont="1" applyFill="1" applyBorder="1" applyAlignment="1">
      <alignment horizontal="center" vertical="center" wrapText="1"/>
    </xf>
    <xf numFmtId="0" fontId="20" fillId="32" borderId="49" xfId="0" applyFont="1" applyFill="1" applyBorder="1" applyAlignment="1">
      <alignment horizontal="center" vertical="center" wrapText="1"/>
    </xf>
    <xf numFmtId="0" fontId="20" fillId="32" borderId="2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 wrapText="1"/>
    </xf>
    <xf numFmtId="0" fontId="20" fillId="32" borderId="15" xfId="0" applyFont="1" applyFill="1" applyBorder="1" applyAlignment="1">
      <alignment horizontal="center" vertical="center" wrapText="1"/>
    </xf>
    <xf numFmtId="0" fontId="20" fillId="32" borderId="31" xfId="0" applyFont="1" applyFill="1" applyBorder="1" applyAlignment="1">
      <alignment horizontal="center" vertical="center" wrapText="1"/>
    </xf>
    <xf numFmtId="0" fontId="20" fillId="32" borderId="32" xfId="0" applyFont="1" applyFill="1" applyBorder="1" applyAlignment="1">
      <alignment horizontal="center" vertical="center" wrapText="1"/>
    </xf>
    <xf numFmtId="0" fontId="20" fillId="33" borderId="63" xfId="0" applyFont="1" applyFill="1" applyBorder="1" applyAlignment="1">
      <alignment horizontal="center" vertical="center" textRotation="90" wrapText="1"/>
    </xf>
    <xf numFmtId="0" fontId="19" fillId="33" borderId="71" xfId="0" applyFont="1" applyFill="1" applyBorder="1" applyAlignment="1">
      <alignment horizontal="center" vertical="center" textRotation="90" wrapText="1"/>
    </xf>
    <xf numFmtId="0" fontId="19" fillId="33" borderId="44" xfId="0" applyFont="1" applyFill="1" applyBorder="1" applyAlignment="1">
      <alignment horizontal="center" vertical="center" textRotation="90" wrapText="1"/>
    </xf>
    <xf numFmtId="0" fontId="20" fillId="32" borderId="63" xfId="0" applyFont="1" applyFill="1" applyBorder="1" applyAlignment="1">
      <alignment horizontal="center" vertical="center" textRotation="90" wrapText="1"/>
    </xf>
    <xf numFmtId="0" fontId="20" fillId="32" borderId="71" xfId="0" applyFont="1" applyFill="1" applyBorder="1" applyAlignment="1">
      <alignment horizontal="center" vertical="center" textRotation="90" wrapText="1"/>
    </xf>
    <xf numFmtId="0" fontId="20" fillId="32" borderId="44" xfId="0" applyFont="1" applyFill="1" applyBorder="1" applyAlignment="1">
      <alignment horizontal="center" vertical="center" textRotation="90" wrapText="1"/>
    </xf>
    <xf numFmtId="0" fontId="20" fillId="32" borderId="21" xfId="0" applyFont="1" applyFill="1" applyBorder="1" applyAlignment="1">
      <alignment horizontal="center" vertical="center" wrapText="1"/>
    </xf>
    <xf numFmtId="0" fontId="20" fillId="32" borderId="19" xfId="0" applyFont="1" applyFill="1" applyBorder="1" applyAlignment="1">
      <alignment horizontal="center" vertical="center" wrapText="1"/>
    </xf>
    <xf numFmtId="0" fontId="20" fillId="32" borderId="0" xfId="0" applyFont="1" applyFill="1" applyBorder="1" applyAlignment="1">
      <alignment horizontal="center" vertical="center" wrapText="1"/>
    </xf>
    <xf numFmtId="0" fontId="20" fillId="32" borderId="56" xfId="0" applyFont="1" applyFill="1" applyBorder="1" applyAlignment="1">
      <alignment horizontal="center" vertical="center" wrapText="1"/>
    </xf>
    <xf numFmtId="0" fontId="20" fillId="32" borderId="57" xfId="0" applyFont="1" applyFill="1" applyBorder="1" applyAlignment="1">
      <alignment horizontal="center" vertical="center" wrapText="1"/>
    </xf>
    <xf numFmtId="0" fontId="20" fillId="32" borderId="60" xfId="0" applyFont="1" applyFill="1" applyBorder="1" applyAlignment="1">
      <alignment horizontal="center" vertical="center" wrapText="1"/>
    </xf>
    <xf numFmtId="0" fontId="20" fillId="32" borderId="55" xfId="0" applyFont="1" applyFill="1" applyBorder="1" applyAlignment="1">
      <alignment horizontal="center" vertical="center" wrapText="1"/>
    </xf>
    <xf numFmtId="0" fontId="20" fillId="32" borderId="33" xfId="0" applyFont="1" applyFill="1" applyBorder="1" applyAlignment="1">
      <alignment horizontal="center" vertical="center" wrapText="1"/>
    </xf>
    <xf numFmtId="0" fontId="20" fillId="32" borderId="50" xfId="0" applyFont="1" applyFill="1" applyBorder="1" applyAlignment="1">
      <alignment horizontal="center" vertical="center" wrapText="1"/>
    </xf>
    <xf numFmtId="0" fontId="20" fillId="32" borderId="35" xfId="0" applyFont="1" applyFill="1" applyBorder="1" applyAlignment="1">
      <alignment horizontal="center" vertical="center" wrapText="1"/>
    </xf>
    <xf numFmtId="0" fontId="20" fillId="32" borderId="36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20" fillId="32" borderId="71" xfId="0" applyFont="1" applyFill="1" applyBorder="1" applyAlignment="1">
      <alignment horizontal="center" vertical="center" wrapText="1"/>
    </xf>
    <xf numFmtId="0" fontId="20" fillId="32" borderId="44" xfId="0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20" fillId="32" borderId="72" xfId="0" applyFont="1" applyFill="1" applyBorder="1" applyAlignment="1">
      <alignment horizontal="center" vertical="center" wrapText="1"/>
    </xf>
    <xf numFmtId="0" fontId="20" fillId="32" borderId="73" xfId="0" applyFont="1" applyFill="1" applyBorder="1" applyAlignment="1">
      <alignment horizontal="center" vertical="center" wrapText="1"/>
    </xf>
    <xf numFmtId="0" fontId="20" fillId="32" borderId="74" xfId="0" applyFont="1" applyFill="1" applyBorder="1" applyAlignment="1">
      <alignment horizontal="center" vertical="center" wrapText="1"/>
    </xf>
    <xf numFmtId="0" fontId="20" fillId="40" borderId="50" xfId="0" applyFont="1" applyFill="1" applyBorder="1" applyAlignment="1">
      <alignment horizontal="center" vertical="center" wrapText="1"/>
    </xf>
    <xf numFmtId="0" fontId="19" fillId="33" borderId="35" xfId="0" applyFont="1" applyFill="1" applyBorder="1" applyAlignment="1">
      <alignment horizontal="center" vertical="center" wrapText="1"/>
    </xf>
    <xf numFmtId="0" fontId="19" fillId="33" borderId="36" xfId="0" applyFont="1" applyFill="1" applyBorder="1" applyAlignment="1">
      <alignment horizontal="center" vertical="center" wrapText="1"/>
    </xf>
    <xf numFmtId="0" fontId="18" fillId="33" borderId="50" xfId="0" applyFont="1" applyFill="1" applyBorder="1" applyAlignment="1">
      <alignment horizontal="center" vertical="center" wrapText="1"/>
    </xf>
    <xf numFmtId="0" fontId="18" fillId="33" borderId="35" xfId="0" applyFont="1" applyFill="1" applyBorder="1" applyAlignment="1">
      <alignment horizontal="center" vertical="center" wrapText="1"/>
    </xf>
    <xf numFmtId="0" fontId="18" fillId="33" borderId="36" xfId="0" applyFont="1" applyFill="1" applyBorder="1" applyAlignment="1">
      <alignment horizontal="center" vertical="center" wrapText="1"/>
    </xf>
    <xf numFmtId="0" fontId="18" fillId="32" borderId="50" xfId="0" applyFont="1" applyFill="1" applyBorder="1" applyAlignment="1">
      <alignment horizontal="center" vertical="center" wrapText="1"/>
    </xf>
    <xf numFmtId="0" fontId="18" fillId="32" borderId="36" xfId="0" applyFont="1" applyFill="1" applyBorder="1" applyAlignment="1">
      <alignment horizontal="center" vertical="center" wrapText="1"/>
    </xf>
    <xf numFmtId="0" fontId="20" fillId="40" borderId="35" xfId="0" applyFont="1" applyFill="1" applyBorder="1" applyAlignment="1">
      <alignment horizontal="center" vertical="center" wrapText="1"/>
    </xf>
    <xf numFmtId="0" fontId="20" fillId="33" borderId="36" xfId="0" applyFont="1" applyFill="1" applyBorder="1" applyAlignment="1">
      <alignment horizontal="center" vertical="center" wrapText="1"/>
    </xf>
    <xf numFmtId="0" fontId="20" fillId="32" borderId="75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/>
    </xf>
    <xf numFmtId="0" fontId="2" fillId="32" borderId="49" xfId="0" applyFont="1" applyFill="1" applyBorder="1" applyAlignment="1">
      <alignment horizontal="left" vertical="center" wrapText="1"/>
    </xf>
    <xf numFmtId="0" fontId="2" fillId="32" borderId="20" xfId="0" applyFont="1" applyFill="1" applyBorder="1" applyAlignment="1">
      <alignment horizontal="left" vertical="center" wrapText="1"/>
    </xf>
    <xf numFmtId="0" fontId="21" fillId="36" borderId="33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textRotation="90" wrapText="1"/>
    </xf>
    <xf numFmtId="0" fontId="13" fillId="33" borderId="33" xfId="0" applyFont="1" applyFill="1" applyBorder="1" applyAlignment="1">
      <alignment horizontal="center" vertical="center" textRotation="90" wrapText="1"/>
    </xf>
    <xf numFmtId="0" fontId="2" fillId="32" borderId="33" xfId="0" applyFont="1" applyFill="1" applyBorder="1" applyAlignment="1">
      <alignment horizontal="center" vertical="center" textRotation="90" wrapText="1"/>
    </xf>
    <xf numFmtId="0" fontId="2" fillId="36" borderId="76" xfId="0" applyFont="1" applyFill="1" applyBorder="1" applyAlignment="1">
      <alignment horizontal="center" vertical="center" wrapText="1"/>
    </xf>
    <xf numFmtId="0" fontId="2" fillId="36" borderId="75" xfId="0" applyFont="1" applyFill="1" applyBorder="1" applyAlignment="1">
      <alignment horizontal="center" vertical="center" wrapText="1"/>
    </xf>
    <xf numFmtId="0" fontId="2" fillId="32" borderId="50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" fillId="40" borderId="50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1" fillId="33" borderId="50" xfId="0" applyFont="1" applyFill="1" applyBorder="1" applyAlignment="1">
      <alignment horizontal="center" vertical="center" wrapText="1"/>
    </xf>
    <xf numFmtId="0" fontId="21" fillId="33" borderId="35" xfId="0" applyFont="1" applyFill="1" applyBorder="1" applyAlignment="1">
      <alignment horizontal="center" vertical="center" wrapText="1"/>
    </xf>
    <xf numFmtId="0" fontId="21" fillId="33" borderId="36" xfId="0" applyFont="1" applyFill="1" applyBorder="1" applyAlignment="1">
      <alignment horizontal="center" vertical="center" wrapText="1"/>
    </xf>
    <xf numFmtId="0" fontId="21" fillId="32" borderId="50" xfId="0" applyFont="1" applyFill="1" applyBorder="1" applyAlignment="1">
      <alignment horizontal="center" vertical="center" wrapText="1"/>
    </xf>
    <xf numFmtId="0" fontId="21" fillId="32" borderId="36" xfId="0" applyFont="1" applyFill="1" applyBorder="1" applyAlignment="1">
      <alignment horizontal="center" vertical="center" wrapText="1"/>
    </xf>
    <xf numFmtId="0" fontId="2" fillId="40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5" fillId="32" borderId="50" xfId="0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horizontal="center" vertical="center" wrapText="1"/>
    </xf>
    <xf numFmtId="0" fontId="3" fillId="40" borderId="50" xfId="0" applyFont="1" applyFill="1" applyBorder="1" applyAlignment="1">
      <alignment horizontal="center" vertical="center" wrapText="1"/>
    </xf>
    <xf numFmtId="0" fontId="3" fillId="40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9" fillId="32" borderId="50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  <xf numFmtId="0" fontId="3" fillId="36" borderId="76" xfId="0" applyFont="1" applyFill="1" applyBorder="1" applyAlignment="1">
      <alignment horizontal="center" vertical="center" wrapText="1"/>
    </xf>
    <xf numFmtId="0" fontId="3" fillId="36" borderId="75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9" fillId="32" borderId="35" xfId="0" applyFont="1" applyFill="1" applyBorder="1" applyAlignment="1">
      <alignment horizontal="center" vertical="center" wrapText="1"/>
    </xf>
    <xf numFmtId="0" fontId="9" fillId="32" borderId="36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/>
    </xf>
    <xf numFmtId="0" fontId="3" fillId="32" borderId="49" xfId="0" applyFont="1" applyFill="1" applyBorder="1" applyAlignment="1">
      <alignment horizontal="left" vertical="center" wrapText="1"/>
    </xf>
    <xf numFmtId="0" fontId="3" fillId="32" borderId="20" xfId="0" applyFont="1" applyFill="1" applyBorder="1" applyAlignment="1">
      <alignment horizontal="left" vertical="center" wrapText="1"/>
    </xf>
    <xf numFmtId="0" fontId="14" fillId="33" borderId="33" xfId="0" applyFont="1" applyFill="1" applyBorder="1" applyAlignment="1">
      <alignment horizontal="center" vertical="center" textRotation="90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7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2" borderId="77" xfId="0" applyFont="1" applyFill="1" applyBorder="1" applyAlignment="1">
      <alignment horizontal="center" vertical="center" wrapText="1"/>
    </xf>
    <xf numFmtId="0" fontId="3" fillId="32" borderId="71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3" fillId="32" borderId="72" xfId="0" applyFont="1" applyFill="1" applyBorder="1" applyAlignment="1">
      <alignment horizontal="center" vertical="center" wrapText="1"/>
    </xf>
    <xf numFmtId="0" fontId="3" fillId="32" borderId="74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5" fillId="32" borderId="70" xfId="0" applyFont="1" applyFill="1" applyBorder="1" applyAlignment="1">
      <alignment horizontal="center" vertical="center" wrapText="1"/>
    </xf>
    <xf numFmtId="0" fontId="5" fillId="32" borderId="52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wrapText="1"/>
    </xf>
    <xf numFmtId="0" fontId="9" fillId="32" borderId="3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textRotation="90" wrapText="1"/>
    </xf>
    <xf numFmtId="0" fontId="10" fillId="33" borderId="71" xfId="0" applyFont="1" applyFill="1" applyBorder="1" applyAlignment="1">
      <alignment horizontal="center" vertical="center" textRotation="90" wrapText="1"/>
    </xf>
    <xf numFmtId="0" fontId="10" fillId="33" borderId="44" xfId="0" applyFont="1" applyFill="1" applyBorder="1" applyAlignment="1">
      <alignment horizontal="center" vertical="center" textRotation="90" wrapText="1"/>
    </xf>
    <xf numFmtId="0" fontId="3" fillId="32" borderId="63" xfId="0" applyFont="1" applyFill="1" applyBorder="1" applyAlignment="1">
      <alignment horizontal="center" vertical="center" textRotation="90" wrapText="1"/>
    </xf>
    <xf numFmtId="0" fontId="3" fillId="32" borderId="71" xfId="0" applyFont="1" applyFill="1" applyBorder="1" applyAlignment="1">
      <alignment horizontal="center" vertical="center" textRotation="90" wrapText="1"/>
    </xf>
    <xf numFmtId="0" fontId="3" fillId="32" borderId="44" xfId="0" applyFont="1" applyFill="1" applyBorder="1" applyAlignment="1">
      <alignment horizontal="center" vertical="center" textRotation="90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vertical="center" wrapText="1"/>
    </xf>
    <xf numFmtId="0" fontId="3" fillId="32" borderId="60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34" borderId="50" xfId="0" applyFont="1" applyFill="1" applyBorder="1" applyAlignment="1">
      <alignment horizontal="left" vertical="center" wrapText="1"/>
    </xf>
    <xf numFmtId="0" fontId="3" fillId="34" borderId="35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74"/>
  <sheetViews>
    <sheetView zoomScale="150" zoomScaleNormal="150" zoomScalePageLayoutView="0" workbookViewId="0" topLeftCell="A1">
      <selection activeCell="A1" sqref="A1:B1"/>
    </sheetView>
  </sheetViews>
  <sheetFormatPr defaultColWidth="11.37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7.125" style="1" bestFit="1" customWidth="1"/>
    <col min="18" max="18" width="3.875" style="1" customWidth="1"/>
    <col min="19" max="19" width="5.125" style="1" customWidth="1"/>
    <col min="20" max="20" width="4.00390625" style="1" bestFit="1" customWidth="1"/>
    <col min="21" max="21" width="5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3" width="3.875" style="1" customWidth="1"/>
    <col min="34" max="34" width="5.375" style="1" customWidth="1"/>
    <col min="35" max="35" width="28.125" style="1" customWidth="1"/>
    <col min="36" max="36" width="24.125" style="1" customWidth="1"/>
    <col min="37" max="16384" width="11.375" style="1" customWidth="1"/>
  </cols>
  <sheetData>
    <row r="1" spans="1:2" ht="12.75">
      <c r="A1" s="471"/>
      <c r="B1" s="471"/>
    </row>
    <row r="2" spans="1:36" ht="36.75" customHeight="1">
      <c r="A2" s="472" t="s">
        <v>33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140"/>
      <c r="AJ2" s="140"/>
    </row>
    <row r="3" spans="1:36" ht="43.5" customHeight="1">
      <c r="A3" s="473" t="s">
        <v>278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142"/>
      <c r="AJ3" s="142"/>
    </row>
    <row r="4" spans="1:36" ht="14.25" customHeight="1">
      <c r="A4" s="453" t="s">
        <v>23</v>
      </c>
      <c r="B4" s="461" t="s">
        <v>24</v>
      </c>
      <c r="C4" s="450" t="s">
        <v>7</v>
      </c>
      <c r="D4" s="450"/>
      <c r="E4" s="450"/>
      <c r="F4" s="450"/>
      <c r="G4" s="450"/>
      <c r="H4" s="450"/>
      <c r="I4" s="450"/>
      <c r="J4" s="450"/>
      <c r="K4" s="450"/>
      <c r="L4" s="462"/>
      <c r="M4" s="422" t="s">
        <v>10</v>
      </c>
      <c r="N4" s="422"/>
      <c r="O4" s="451" t="s">
        <v>48</v>
      </c>
      <c r="P4" s="460" t="s">
        <v>47</v>
      </c>
      <c r="Q4" s="450" t="s">
        <v>1</v>
      </c>
      <c r="R4" s="450"/>
      <c r="S4" s="450"/>
      <c r="T4" s="450"/>
      <c r="U4" s="450"/>
      <c r="V4" s="450"/>
      <c r="W4" s="450" t="s">
        <v>0</v>
      </c>
      <c r="X4" s="450"/>
      <c r="Y4" s="450"/>
      <c r="Z4" s="450"/>
      <c r="AA4" s="450"/>
      <c r="AB4" s="450"/>
      <c r="AC4" s="450" t="s">
        <v>32</v>
      </c>
      <c r="AD4" s="450"/>
      <c r="AE4" s="450"/>
      <c r="AF4" s="450"/>
      <c r="AG4" s="450"/>
      <c r="AH4" s="450"/>
      <c r="AI4" s="450" t="s">
        <v>31</v>
      </c>
      <c r="AJ4" s="450" t="s">
        <v>25</v>
      </c>
    </row>
    <row r="5" spans="1:36" ht="12.75" customHeight="1">
      <c r="A5" s="453"/>
      <c r="B5" s="461"/>
      <c r="C5" s="450" t="s">
        <v>36</v>
      </c>
      <c r="D5" s="450"/>
      <c r="E5" s="450"/>
      <c r="F5" s="450"/>
      <c r="G5" s="450"/>
      <c r="H5" s="450"/>
      <c r="I5" s="450" t="s">
        <v>35</v>
      </c>
      <c r="J5" s="450"/>
      <c r="K5" s="450"/>
      <c r="L5" s="462"/>
      <c r="M5" s="422"/>
      <c r="N5" s="422"/>
      <c r="O5" s="452"/>
      <c r="P5" s="46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0"/>
    </row>
    <row r="6" spans="1:36" ht="12.75" customHeight="1">
      <c r="A6" s="453"/>
      <c r="B6" s="461"/>
      <c r="C6" s="450" t="s">
        <v>4</v>
      </c>
      <c r="D6" s="450"/>
      <c r="E6" s="462"/>
      <c r="F6" s="450" t="s">
        <v>5</v>
      </c>
      <c r="G6" s="450"/>
      <c r="H6" s="450"/>
      <c r="I6" s="450" t="s">
        <v>37</v>
      </c>
      <c r="J6" s="450" t="s">
        <v>14</v>
      </c>
      <c r="K6" s="450" t="s">
        <v>15</v>
      </c>
      <c r="L6" s="450" t="s">
        <v>40</v>
      </c>
      <c r="M6" s="450" t="s">
        <v>13</v>
      </c>
      <c r="N6" s="450"/>
      <c r="O6" s="452"/>
      <c r="P6" s="460"/>
      <c r="Q6" s="450"/>
      <c r="R6" s="450"/>
      <c r="S6" s="450"/>
      <c r="T6" s="450"/>
      <c r="U6" s="450"/>
      <c r="V6" s="450"/>
      <c r="W6" s="450" t="s">
        <v>30</v>
      </c>
      <c r="X6" s="450"/>
      <c r="Y6" s="450"/>
      <c r="Z6" s="450"/>
      <c r="AA6" s="450"/>
      <c r="AB6" s="450"/>
      <c r="AC6" s="450" t="s">
        <v>30</v>
      </c>
      <c r="AD6" s="450"/>
      <c r="AE6" s="450"/>
      <c r="AF6" s="450"/>
      <c r="AG6" s="450"/>
      <c r="AH6" s="450"/>
      <c r="AI6" s="450"/>
      <c r="AJ6" s="450"/>
    </row>
    <row r="7" spans="1:36" ht="24">
      <c r="A7" s="453"/>
      <c r="B7" s="461"/>
      <c r="C7" s="144" t="s">
        <v>37</v>
      </c>
      <c r="D7" s="144" t="s">
        <v>14</v>
      </c>
      <c r="E7" s="144" t="s">
        <v>15</v>
      </c>
      <c r="F7" s="144" t="s">
        <v>37</v>
      </c>
      <c r="G7" s="144" t="s">
        <v>14</v>
      </c>
      <c r="H7" s="144" t="s">
        <v>15</v>
      </c>
      <c r="I7" s="450"/>
      <c r="J7" s="450"/>
      <c r="K7" s="450"/>
      <c r="L7" s="462"/>
      <c r="M7" s="144" t="s">
        <v>4</v>
      </c>
      <c r="N7" s="144" t="s">
        <v>5</v>
      </c>
      <c r="O7" s="452"/>
      <c r="P7" s="460"/>
      <c r="Q7" s="144" t="s">
        <v>2</v>
      </c>
      <c r="R7" s="144" t="s">
        <v>3</v>
      </c>
      <c r="S7" s="144" t="s">
        <v>11</v>
      </c>
      <c r="T7" s="144" t="s">
        <v>14</v>
      </c>
      <c r="U7" s="144" t="s">
        <v>28</v>
      </c>
      <c r="V7" s="144" t="s">
        <v>15</v>
      </c>
      <c r="W7" s="144" t="s">
        <v>2</v>
      </c>
      <c r="X7" s="144" t="s">
        <v>3</v>
      </c>
      <c r="Y7" s="144" t="s">
        <v>11</v>
      </c>
      <c r="Z7" s="144" t="s">
        <v>14</v>
      </c>
      <c r="AA7" s="144" t="s">
        <v>28</v>
      </c>
      <c r="AB7" s="144" t="s">
        <v>15</v>
      </c>
      <c r="AC7" s="144" t="s">
        <v>2</v>
      </c>
      <c r="AD7" s="144" t="s">
        <v>3</v>
      </c>
      <c r="AE7" s="144" t="s">
        <v>11</v>
      </c>
      <c r="AF7" s="144" t="s">
        <v>14</v>
      </c>
      <c r="AG7" s="144" t="s">
        <v>28</v>
      </c>
      <c r="AH7" s="144" t="s">
        <v>15</v>
      </c>
      <c r="AI7" s="450"/>
      <c r="AJ7" s="450"/>
    </row>
    <row r="8" spans="1:36" ht="25.5">
      <c r="A8" s="61">
        <v>1</v>
      </c>
      <c r="B8" s="89" t="s">
        <v>251</v>
      </c>
      <c r="C8" s="37">
        <v>1</v>
      </c>
      <c r="D8" s="37"/>
      <c r="E8" s="37"/>
      <c r="F8" s="37"/>
      <c r="G8" s="37"/>
      <c r="H8" s="37"/>
      <c r="I8" s="224">
        <v>1</v>
      </c>
      <c r="J8" s="224">
        <f>D8+G8</f>
        <v>0</v>
      </c>
      <c r="K8" s="224">
        <f>E8+H8</f>
        <v>0</v>
      </c>
      <c r="L8" s="224">
        <f aca="true" t="shared" si="0" ref="L8:L19">SUM(I8:K8)</f>
        <v>1</v>
      </c>
      <c r="M8" s="145" t="s">
        <v>83</v>
      </c>
      <c r="N8" s="145"/>
      <c r="O8" s="146">
        <f>SUM(Q8:T8)</f>
        <v>20</v>
      </c>
      <c r="P8" s="144">
        <f>SUM(Q8:V8)</f>
        <v>30</v>
      </c>
      <c r="Q8" s="59">
        <f aca="true" t="shared" si="1" ref="Q8:V8">W8+AC8</f>
        <v>10</v>
      </c>
      <c r="R8" s="59">
        <f t="shared" si="1"/>
        <v>10</v>
      </c>
      <c r="S8" s="59">
        <f t="shared" si="1"/>
        <v>0</v>
      </c>
      <c r="T8" s="59">
        <f t="shared" si="1"/>
        <v>0</v>
      </c>
      <c r="U8" s="59">
        <f t="shared" si="1"/>
        <v>10</v>
      </c>
      <c r="V8" s="59">
        <f t="shared" si="1"/>
        <v>0</v>
      </c>
      <c r="W8" s="37">
        <v>10</v>
      </c>
      <c r="X8" s="37">
        <v>10</v>
      </c>
      <c r="Y8" s="37"/>
      <c r="Z8" s="37"/>
      <c r="AA8" s="37">
        <v>10</v>
      </c>
      <c r="AB8" s="37"/>
      <c r="AC8" s="37"/>
      <c r="AD8" s="37"/>
      <c r="AE8" s="37"/>
      <c r="AF8" s="37"/>
      <c r="AG8" s="37"/>
      <c r="AH8" s="37"/>
      <c r="AI8" s="92" t="s">
        <v>49</v>
      </c>
      <c r="AJ8" s="147" t="s">
        <v>266</v>
      </c>
    </row>
    <row r="9" spans="1:36" ht="24">
      <c r="A9" s="61">
        <v>2</v>
      </c>
      <c r="B9" s="89" t="s">
        <v>51</v>
      </c>
      <c r="C9" s="219">
        <v>1</v>
      </c>
      <c r="D9" s="219"/>
      <c r="E9" s="219"/>
      <c r="F9" s="219"/>
      <c r="G9" s="219"/>
      <c r="H9" s="219"/>
      <c r="I9" s="224">
        <f aca="true" t="shared" si="2" ref="I9:I22">C9+F9</f>
        <v>1</v>
      </c>
      <c r="J9" s="224">
        <f aca="true" t="shared" si="3" ref="J9:J22">D9+G9</f>
        <v>0</v>
      </c>
      <c r="K9" s="224">
        <f aca="true" t="shared" si="4" ref="K9:K22">E9+H9</f>
        <v>0</v>
      </c>
      <c r="L9" s="224">
        <f t="shared" si="0"/>
        <v>1</v>
      </c>
      <c r="M9" s="220" t="s">
        <v>83</v>
      </c>
      <c r="N9" s="221"/>
      <c r="O9" s="146">
        <v>35</v>
      </c>
      <c r="P9" s="144">
        <v>35</v>
      </c>
      <c r="Q9" s="59">
        <f aca="true" t="shared" si="5" ref="Q9:Q22">W9+AC9</f>
        <v>10</v>
      </c>
      <c r="R9" s="59">
        <v>25</v>
      </c>
      <c r="S9" s="59">
        <f aca="true" t="shared" si="6" ref="S9:S22">Y9+AE9</f>
        <v>0</v>
      </c>
      <c r="T9" s="59">
        <f aca="true" t="shared" si="7" ref="T9:T22">Z9+AF9</f>
        <v>0</v>
      </c>
      <c r="U9" s="59"/>
      <c r="V9" s="59">
        <f aca="true" t="shared" si="8" ref="V9:V22">AB9+AH9</f>
        <v>0</v>
      </c>
      <c r="W9" s="37">
        <v>10</v>
      </c>
      <c r="X9" s="37">
        <v>25</v>
      </c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93" t="s">
        <v>52</v>
      </c>
      <c r="AJ9" s="147" t="s">
        <v>98</v>
      </c>
    </row>
    <row r="10" spans="1:36" ht="24">
      <c r="A10" s="61">
        <v>3</v>
      </c>
      <c r="B10" s="89" t="s">
        <v>55</v>
      </c>
      <c r="C10" s="219">
        <v>2</v>
      </c>
      <c r="D10" s="219"/>
      <c r="E10" s="219"/>
      <c r="F10" s="219"/>
      <c r="G10" s="219"/>
      <c r="H10" s="219"/>
      <c r="I10" s="224">
        <f t="shared" si="2"/>
        <v>2</v>
      </c>
      <c r="J10" s="224">
        <f t="shared" si="3"/>
        <v>0</v>
      </c>
      <c r="K10" s="224">
        <f t="shared" si="4"/>
        <v>0</v>
      </c>
      <c r="L10" s="224">
        <f t="shared" si="0"/>
        <v>2</v>
      </c>
      <c r="M10" s="221" t="s">
        <v>89</v>
      </c>
      <c r="N10" s="221"/>
      <c r="O10" s="146">
        <f aca="true" t="shared" si="9" ref="O10:O22">SUM(Q10:T10)</f>
        <v>30</v>
      </c>
      <c r="P10" s="144">
        <f>SUM(Q10:V10)</f>
        <v>50</v>
      </c>
      <c r="Q10" s="59">
        <f aca="true" t="shared" si="10" ref="Q10:V12">W10+AC10</f>
        <v>5</v>
      </c>
      <c r="R10" s="59">
        <f t="shared" si="10"/>
        <v>0</v>
      </c>
      <c r="S10" s="59">
        <f t="shared" si="10"/>
        <v>25</v>
      </c>
      <c r="T10" s="59">
        <f t="shared" si="10"/>
        <v>0</v>
      </c>
      <c r="U10" s="59">
        <f t="shared" si="10"/>
        <v>20</v>
      </c>
      <c r="V10" s="59">
        <f t="shared" si="10"/>
        <v>0</v>
      </c>
      <c r="W10" s="37">
        <v>5</v>
      </c>
      <c r="X10" s="37"/>
      <c r="Y10" s="37">
        <v>25</v>
      </c>
      <c r="Z10" s="37"/>
      <c r="AA10" s="37">
        <v>20</v>
      </c>
      <c r="AB10" s="37"/>
      <c r="AC10" s="37"/>
      <c r="AD10" s="37"/>
      <c r="AE10" s="37"/>
      <c r="AF10" s="37"/>
      <c r="AG10" s="37"/>
      <c r="AH10" s="37"/>
      <c r="AI10" s="93" t="s">
        <v>54</v>
      </c>
      <c r="AJ10" s="149" t="s">
        <v>265</v>
      </c>
    </row>
    <row r="11" spans="1:36" ht="12.75">
      <c r="A11" s="61">
        <v>4</v>
      </c>
      <c r="B11" s="89" t="s">
        <v>59</v>
      </c>
      <c r="C11" s="219"/>
      <c r="D11" s="219"/>
      <c r="E11" s="219"/>
      <c r="F11" s="219">
        <v>3</v>
      </c>
      <c r="G11" s="219"/>
      <c r="H11" s="219"/>
      <c r="I11" s="224">
        <f t="shared" si="2"/>
        <v>3</v>
      </c>
      <c r="J11" s="224">
        <f t="shared" si="3"/>
        <v>0</v>
      </c>
      <c r="K11" s="224">
        <f t="shared" si="4"/>
        <v>0</v>
      </c>
      <c r="L11" s="224">
        <f t="shared" si="0"/>
        <v>3</v>
      </c>
      <c r="M11" s="221"/>
      <c r="N11" s="221" t="s">
        <v>83</v>
      </c>
      <c r="O11" s="146">
        <v>80</v>
      </c>
      <c r="P11" s="144">
        <f>SUM(Q11:V11)</f>
        <v>90</v>
      </c>
      <c r="Q11" s="59">
        <f t="shared" si="10"/>
        <v>40</v>
      </c>
      <c r="R11" s="59">
        <f t="shared" si="10"/>
        <v>10</v>
      </c>
      <c r="S11" s="59">
        <f t="shared" si="10"/>
        <v>30</v>
      </c>
      <c r="T11" s="59">
        <f t="shared" si="10"/>
        <v>0</v>
      </c>
      <c r="U11" s="59">
        <v>10</v>
      </c>
      <c r="V11" s="59">
        <f t="shared" si="10"/>
        <v>0</v>
      </c>
      <c r="W11" s="37"/>
      <c r="X11" s="37"/>
      <c r="Y11" s="37"/>
      <c r="Z11" s="37"/>
      <c r="AA11" s="37"/>
      <c r="AB11" s="37"/>
      <c r="AC11" s="37">
        <v>40</v>
      </c>
      <c r="AD11" s="37">
        <v>10</v>
      </c>
      <c r="AE11" s="37">
        <v>30</v>
      </c>
      <c r="AF11" s="37"/>
      <c r="AG11" s="37">
        <v>10</v>
      </c>
      <c r="AH11" s="37"/>
      <c r="AI11" s="92" t="s">
        <v>60</v>
      </c>
      <c r="AJ11" s="149" t="s">
        <v>104</v>
      </c>
    </row>
    <row r="12" spans="1:36" ht="12.75">
      <c r="A12" s="61">
        <v>5</v>
      </c>
      <c r="B12" s="89" t="s">
        <v>62</v>
      </c>
      <c r="C12" s="219">
        <v>2</v>
      </c>
      <c r="D12" s="219"/>
      <c r="E12" s="219"/>
      <c r="F12" s="219"/>
      <c r="G12" s="219"/>
      <c r="H12" s="219"/>
      <c r="I12" s="224">
        <f t="shared" si="2"/>
        <v>2</v>
      </c>
      <c r="J12" s="224">
        <f t="shared" si="3"/>
        <v>0</v>
      </c>
      <c r="K12" s="224">
        <f t="shared" si="4"/>
        <v>0</v>
      </c>
      <c r="L12" s="224">
        <f t="shared" si="0"/>
        <v>2</v>
      </c>
      <c r="M12" s="221" t="s">
        <v>83</v>
      </c>
      <c r="N12" s="221"/>
      <c r="O12" s="146">
        <f t="shared" si="9"/>
        <v>30</v>
      </c>
      <c r="P12" s="144">
        <f>SUM(Q12:V12)</f>
        <v>50</v>
      </c>
      <c r="Q12" s="59">
        <f t="shared" si="10"/>
        <v>10</v>
      </c>
      <c r="R12" s="59">
        <f t="shared" si="10"/>
        <v>0</v>
      </c>
      <c r="S12" s="59">
        <f t="shared" si="10"/>
        <v>20</v>
      </c>
      <c r="T12" s="59">
        <f t="shared" si="10"/>
        <v>0</v>
      </c>
      <c r="U12" s="59">
        <f t="shared" si="10"/>
        <v>20</v>
      </c>
      <c r="V12" s="59">
        <f t="shared" si="10"/>
        <v>0</v>
      </c>
      <c r="W12" s="37">
        <v>10</v>
      </c>
      <c r="X12" s="37"/>
      <c r="Y12" s="37">
        <v>20</v>
      </c>
      <c r="Z12" s="37"/>
      <c r="AA12" s="37">
        <v>20</v>
      </c>
      <c r="AB12" s="37"/>
      <c r="AC12" s="37"/>
      <c r="AD12" s="37"/>
      <c r="AE12" s="37"/>
      <c r="AF12" s="37"/>
      <c r="AG12" s="37"/>
      <c r="AH12" s="37"/>
      <c r="AI12" s="92" t="s">
        <v>63</v>
      </c>
      <c r="AJ12" s="149" t="s">
        <v>105</v>
      </c>
    </row>
    <row r="13" spans="1:36" ht="24">
      <c r="A13" s="61">
        <v>6</v>
      </c>
      <c r="B13" s="89" t="s">
        <v>90</v>
      </c>
      <c r="C13" s="219">
        <v>1</v>
      </c>
      <c r="D13" s="219"/>
      <c r="E13" s="219"/>
      <c r="F13" s="219"/>
      <c r="G13" s="219"/>
      <c r="H13" s="219"/>
      <c r="I13" s="224">
        <f t="shared" si="2"/>
        <v>1</v>
      </c>
      <c r="J13" s="224">
        <f t="shared" si="3"/>
        <v>0</v>
      </c>
      <c r="K13" s="224">
        <f t="shared" si="4"/>
        <v>0</v>
      </c>
      <c r="L13" s="224">
        <f t="shared" si="0"/>
        <v>1</v>
      </c>
      <c r="M13" s="221" t="s">
        <v>89</v>
      </c>
      <c r="N13" s="221"/>
      <c r="O13" s="146">
        <f t="shared" si="9"/>
        <v>10</v>
      </c>
      <c r="P13" s="144">
        <f aca="true" t="shared" si="11" ref="P13:P22">SUM(Q13:V13)</f>
        <v>25</v>
      </c>
      <c r="Q13" s="59">
        <f t="shared" si="5"/>
        <v>5</v>
      </c>
      <c r="R13" s="59">
        <f aca="true" t="shared" si="12" ref="R13:R22">X13+AD13</f>
        <v>0</v>
      </c>
      <c r="S13" s="59">
        <f t="shared" si="6"/>
        <v>5</v>
      </c>
      <c r="T13" s="59">
        <f t="shared" si="7"/>
        <v>0</v>
      </c>
      <c r="U13" s="59">
        <f aca="true" t="shared" si="13" ref="U13:U22">AA13+AG13</f>
        <v>15</v>
      </c>
      <c r="V13" s="59">
        <f t="shared" si="8"/>
        <v>0</v>
      </c>
      <c r="W13" s="37">
        <v>5</v>
      </c>
      <c r="X13" s="37"/>
      <c r="Y13" s="37">
        <v>5</v>
      </c>
      <c r="Z13" s="37"/>
      <c r="AA13" s="37">
        <v>15</v>
      </c>
      <c r="AB13" s="37"/>
      <c r="AC13" s="37"/>
      <c r="AD13" s="37"/>
      <c r="AE13" s="37"/>
      <c r="AF13" s="37"/>
      <c r="AG13" s="37"/>
      <c r="AH13" s="37"/>
      <c r="AI13" s="94" t="s">
        <v>50</v>
      </c>
      <c r="AJ13" s="147" t="s">
        <v>267</v>
      </c>
    </row>
    <row r="14" spans="1:36" ht="24">
      <c r="A14" s="61">
        <v>7</v>
      </c>
      <c r="B14" s="96" t="s">
        <v>91</v>
      </c>
      <c r="C14" s="219">
        <v>1</v>
      </c>
      <c r="D14" s="219"/>
      <c r="E14" s="219"/>
      <c r="F14" s="219"/>
      <c r="G14" s="219"/>
      <c r="H14" s="219"/>
      <c r="I14" s="224">
        <f t="shared" si="2"/>
        <v>1</v>
      </c>
      <c r="J14" s="224">
        <f t="shared" si="3"/>
        <v>0</v>
      </c>
      <c r="K14" s="224">
        <f t="shared" si="4"/>
        <v>0</v>
      </c>
      <c r="L14" s="224">
        <f t="shared" si="0"/>
        <v>1</v>
      </c>
      <c r="M14" s="221" t="s">
        <v>89</v>
      </c>
      <c r="N14" s="221"/>
      <c r="O14" s="146">
        <f t="shared" si="9"/>
        <v>20</v>
      </c>
      <c r="P14" s="144">
        <f t="shared" si="11"/>
        <v>25</v>
      </c>
      <c r="Q14" s="59">
        <f t="shared" si="5"/>
        <v>5</v>
      </c>
      <c r="R14" s="59">
        <f t="shared" si="12"/>
        <v>10</v>
      </c>
      <c r="S14" s="59">
        <f t="shared" si="6"/>
        <v>5</v>
      </c>
      <c r="T14" s="59">
        <f t="shared" si="7"/>
        <v>0</v>
      </c>
      <c r="U14" s="59">
        <f t="shared" si="13"/>
        <v>5</v>
      </c>
      <c r="V14" s="59">
        <f t="shared" si="8"/>
        <v>0</v>
      </c>
      <c r="W14" s="37">
        <v>5</v>
      </c>
      <c r="X14" s="37">
        <v>10</v>
      </c>
      <c r="Y14" s="37">
        <v>5</v>
      </c>
      <c r="Z14" s="37"/>
      <c r="AA14" s="37">
        <v>5</v>
      </c>
      <c r="AB14" s="37"/>
      <c r="AC14" s="37"/>
      <c r="AD14" s="37"/>
      <c r="AE14" s="37"/>
      <c r="AF14" s="37"/>
      <c r="AG14" s="37"/>
      <c r="AH14" s="37"/>
      <c r="AI14" s="92" t="s">
        <v>88</v>
      </c>
      <c r="AJ14" s="147" t="s">
        <v>99</v>
      </c>
    </row>
    <row r="15" spans="1:36" ht="25.5">
      <c r="A15" s="61">
        <v>8</v>
      </c>
      <c r="B15" s="89" t="s">
        <v>92</v>
      </c>
      <c r="C15" s="219">
        <v>3</v>
      </c>
      <c r="D15" s="219"/>
      <c r="E15" s="219"/>
      <c r="F15" s="219"/>
      <c r="G15" s="219"/>
      <c r="H15" s="219"/>
      <c r="I15" s="224">
        <f t="shared" si="2"/>
        <v>3</v>
      </c>
      <c r="J15" s="224">
        <f t="shared" si="3"/>
        <v>0</v>
      </c>
      <c r="K15" s="224">
        <f t="shared" si="4"/>
        <v>0</v>
      </c>
      <c r="L15" s="224">
        <f t="shared" si="0"/>
        <v>3</v>
      </c>
      <c r="M15" s="221" t="s">
        <v>83</v>
      </c>
      <c r="N15" s="221"/>
      <c r="O15" s="146">
        <f t="shared" si="9"/>
        <v>50</v>
      </c>
      <c r="P15" s="144">
        <f t="shared" si="11"/>
        <v>75</v>
      </c>
      <c r="Q15" s="59">
        <f t="shared" si="5"/>
        <v>15</v>
      </c>
      <c r="R15" s="59">
        <f t="shared" si="12"/>
        <v>0</v>
      </c>
      <c r="S15" s="59">
        <f t="shared" si="6"/>
        <v>35</v>
      </c>
      <c r="T15" s="59">
        <f t="shared" si="7"/>
        <v>0</v>
      </c>
      <c r="U15" s="59">
        <f t="shared" si="13"/>
        <v>25</v>
      </c>
      <c r="V15" s="59">
        <f t="shared" si="8"/>
        <v>0</v>
      </c>
      <c r="W15" s="37">
        <v>15</v>
      </c>
      <c r="X15" s="37"/>
      <c r="Y15" s="37">
        <v>35</v>
      </c>
      <c r="Z15" s="37"/>
      <c r="AA15" s="37">
        <v>25</v>
      </c>
      <c r="AB15" s="37"/>
      <c r="AC15" s="37"/>
      <c r="AD15" s="37"/>
      <c r="AE15" s="37"/>
      <c r="AF15" s="37"/>
      <c r="AG15" s="37"/>
      <c r="AH15" s="37"/>
      <c r="AI15" s="94" t="s">
        <v>50</v>
      </c>
      <c r="AJ15" s="147" t="s">
        <v>267</v>
      </c>
    </row>
    <row r="16" spans="1:36" ht="25.5">
      <c r="A16" s="61">
        <v>9</v>
      </c>
      <c r="B16" s="89" t="s">
        <v>69</v>
      </c>
      <c r="C16" s="219">
        <v>4</v>
      </c>
      <c r="D16" s="219"/>
      <c r="E16" s="219"/>
      <c r="F16" s="219">
        <v>3</v>
      </c>
      <c r="G16" s="219"/>
      <c r="H16" s="219"/>
      <c r="I16" s="224">
        <f t="shared" si="2"/>
        <v>7</v>
      </c>
      <c r="J16" s="224">
        <f t="shared" si="3"/>
        <v>0</v>
      </c>
      <c r="K16" s="224">
        <f t="shared" si="4"/>
        <v>0</v>
      </c>
      <c r="L16" s="224">
        <v>7</v>
      </c>
      <c r="M16" s="220" t="s">
        <v>89</v>
      </c>
      <c r="N16" s="221" t="s">
        <v>83</v>
      </c>
      <c r="O16" s="146">
        <f t="shared" si="9"/>
        <v>150</v>
      </c>
      <c r="P16" s="144">
        <f t="shared" si="11"/>
        <v>200</v>
      </c>
      <c r="Q16" s="59">
        <f t="shared" si="5"/>
        <v>40</v>
      </c>
      <c r="R16" s="59">
        <f t="shared" si="12"/>
        <v>0</v>
      </c>
      <c r="S16" s="59">
        <f t="shared" si="6"/>
        <v>0</v>
      </c>
      <c r="T16" s="59">
        <f t="shared" si="7"/>
        <v>110</v>
      </c>
      <c r="U16" s="59">
        <v>50</v>
      </c>
      <c r="V16" s="59">
        <f t="shared" si="8"/>
        <v>0</v>
      </c>
      <c r="W16" s="37">
        <v>20</v>
      </c>
      <c r="X16" s="37"/>
      <c r="Y16" s="37"/>
      <c r="Z16" s="37">
        <v>60</v>
      </c>
      <c r="AA16" s="37">
        <v>30</v>
      </c>
      <c r="AB16" s="37"/>
      <c r="AC16" s="37">
        <v>20</v>
      </c>
      <c r="AD16" s="37"/>
      <c r="AE16" s="37"/>
      <c r="AF16" s="37">
        <v>50</v>
      </c>
      <c r="AG16" s="37">
        <v>20</v>
      </c>
      <c r="AH16" s="37"/>
      <c r="AI16" s="94" t="s">
        <v>50</v>
      </c>
      <c r="AJ16" s="147" t="s">
        <v>267</v>
      </c>
    </row>
    <row r="17" spans="1:36" ht="25.5">
      <c r="A17" s="61">
        <v>10</v>
      </c>
      <c r="B17" s="89" t="s">
        <v>70</v>
      </c>
      <c r="C17" s="219">
        <v>3</v>
      </c>
      <c r="D17" s="219"/>
      <c r="E17" s="219"/>
      <c r="F17" s="219">
        <v>2</v>
      </c>
      <c r="G17" s="219"/>
      <c r="H17" s="219"/>
      <c r="I17" s="224">
        <f t="shared" si="2"/>
        <v>5</v>
      </c>
      <c r="J17" s="224">
        <f t="shared" si="3"/>
        <v>0</v>
      </c>
      <c r="K17" s="224">
        <f t="shared" si="4"/>
        <v>0</v>
      </c>
      <c r="L17" s="224">
        <v>5</v>
      </c>
      <c r="M17" s="221" t="s">
        <v>89</v>
      </c>
      <c r="N17" s="221" t="s">
        <v>89</v>
      </c>
      <c r="O17" s="146">
        <f t="shared" si="9"/>
        <v>130</v>
      </c>
      <c r="P17" s="144">
        <f t="shared" si="11"/>
        <v>150</v>
      </c>
      <c r="Q17" s="59">
        <f t="shared" si="5"/>
        <v>40</v>
      </c>
      <c r="R17" s="59">
        <f t="shared" si="12"/>
        <v>0</v>
      </c>
      <c r="S17" s="59">
        <v>70</v>
      </c>
      <c r="T17" s="59">
        <v>20</v>
      </c>
      <c r="U17" s="59">
        <f t="shared" si="13"/>
        <v>20</v>
      </c>
      <c r="V17" s="59">
        <f t="shared" si="8"/>
        <v>0</v>
      </c>
      <c r="W17" s="37">
        <v>20</v>
      </c>
      <c r="X17" s="37"/>
      <c r="Y17" s="37">
        <v>50</v>
      </c>
      <c r="Z17" s="37"/>
      <c r="AA17" s="37">
        <v>10</v>
      </c>
      <c r="AB17" s="37"/>
      <c r="AC17" s="37">
        <v>20</v>
      </c>
      <c r="AD17" s="37"/>
      <c r="AE17" s="37">
        <v>20</v>
      </c>
      <c r="AF17" s="37">
        <v>20</v>
      </c>
      <c r="AG17" s="37">
        <v>10</v>
      </c>
      <c r="AH17" s="37"/>
      <c r="AI17" s="92" t="s">
        <v>87</v>
      </c>
      <c r="AJ17" s="150" t="s">
        <v>102</v>
      </c>
    </row>
    <row r="18" spans="1:36" ht="25.5">
      <c r="A18" s="61">
        <v>11</v>
      </c>
      <c r="B18" s="89" t="s">
        <v>72</v>
      </c>
      <c r="C18" s="219"/>
      <c r="D18" s="219"/>
      <c r="E18" s="219"/>
      <c r="F18" s="219">
        <v>2</v>
      </c>
      <c r="G18" s="219"/>
      <c r="H18" s="219"/>
      <c r="I18" s="224">
        <f t="shared" si="2"/>
        <v>2</v>
      </c>
      <c r="J18" s="224">
        <f t="shared" si="3"/>
        <v>0</v>
      </c>
      <c r="K18" s="224">
        <f t="shared" si="4"/>
        <v>0</v>
      </c>
      <c r="L18" s="224">
        <f t="shared" si="0"/>
        <v>2</v>
      </c>
      <c r="M18" s="221"/>
      <c r="N18" s="221" t="s">
        <v>89</v>
      </c>
      <c r="O18" s="146">
        <f t="shared" si="9"/>
        <v>30</v>
      </c>
      <c r="P18" s="144">
        <f t="shared" si="11"/>
        <v>50</v>
      </c>
      <c r="Q18" s="59">
        <f t="shared" si="5"/>
        <v>30</v>
      </c>
      <c r="R18" s="59">
        <f t="shared" si="12"/>
        <v>0</v>
      </c>
      <c r="S18" s="59">
        <f t="shared" si="6"/>
        <v>0</v>
      </c>
      <c r="T18" s="59">
        <f t="shared" si="7"/>
        <v>0</v>
      </c>
      <c r="U18" s="59">
        <f t="shared" si="13"/>
        <v>20</v>
      </c>
      <c r="V18" s="59">
        <f t="shared" si="8"/>
        <v>0</v>
      </c>
      <c r="W18" s="37"/>
      <c r="X18" s="37"/>
      <c r="Y18" s="37"/>
      <c r="Z18" s="37"/>
      <c r="AA18" s="37"/>
      <c r="AB18" s="37"/>
      <c r="AC18" s="37">
        <v>30</v>
      </c>
      <c r="AD18" s="37"/>
      <c r="AE18" s="37"/>
      <c r="AF18" s="37"/>
      <c r="AG18" s="37">
        <v>20</v>
      </c>
      <c r="AH18" s="37"/>
      <c r="AI18" s="94" t="s">
        <v>50</v>
      </c>
      <c r="AJ18" s="147" t="s">
        <v>103</v>
      </c>
    </row>
    <row r="19" spans="1:36" ht="24">
      <c r="A19" s="61">
        <v>12</v>
      </c>
      <c r="B19" s="89" t="s">
        <v>74</v>
      </c>
      <c r="C19" s="219"/>
      <c r="D19" s="219"/>
      <c r="E19" s="219"/>
      <c r="F19" s="219">
        <v>1</v>
      </c>
      <c r="G19" s="219"/>
      <c r="H19" s="219"/>
      <c r="I19" s="224">
        <f t="shared" si="2"/>
        <v>1</v>
      </c>
      <c r="J19" s="224">
        <f t="shared" si="3"/>
        <v>0</v>
      </c>
      <c r="K19" s="224">
        <f t="shared" si="4"/>
        <v>0</v>
      </c>
      <c r="L19" s="224">
        <f t="shared" si="0"/>
        <v>1</v>
      </c>
      <c r="M19" s="221"/>
      <c r="N19" s="221" t="s">
        <v>89</v>
      </c>
      <c r="O19" s="146">
        <v>25</v>
      </c>
      <c r="P19" s="144">
        <v>30</v>
      </c>
      <c r="Q19" s="59">
        <f t="shared" si="5"/>
        <v>15</v>
      </c>
      <c r="R19" s="59">
        <f t="shared" si="12"/>
        <v>0</v>
      </c>
      <c r="S19" s="59">
        <v>10</v>
      </c>
      <c r="T19" s="59">
        <f t="shared" si="7"/>
        <v>0</v>
      </c>
      <c r="U19" s="59">
        <v>5</v>
      </c>
      <c r="V19" s="59">
        <f t="shared" si="8"/>
        <v>0</v>
      </c>
      <c r="W19" s="37"/>
      <c r="X19" s="37"/>
      <c r="Y19" s="37"/>
      <c r="Z19" s="37"/>
      <c r="AA19" s="37"/>
      <c r="AB19" s="37"/>
      <c r="AC19" s="37">
        <v>15</v>
      </c>
      <c r="AD19" s="37"/>
      <c r="AE19" s="37">
        <v>10</v>
      </c>
      <c r="AF19" s="37"/>
      <c r="AG19" s="37">
        <v>5</v>
      </c>
      <c r="AH19" s="37"/>
      <c r="AI19" s="94" t="s">
        <v>82</v>
      </c>
      <c r="AJ19" s="147" t="s">
        <v>110</v>
      </c>
    </row>
    <row r="20" spans="1:36" ht="12.75">
      <c r="A20" s="61">
        <v>13</v>
      </c>
      <c r="B20" s="89" t="s">
        <v>76</v>
      </c>
      <c r="C20" s="222"/>
      <c r="D20" s="219">
        <v>1</v>
      </c>
      <c r="E20" s="219"/>
      <c r="F20" s="219">
        <v>1</v>
      </c>
      <c r="G20" s="219"/>
      <c r="H20" s="219"/>
      <c r="I20" s="224">
        <f t="shared" si="2"/>
        <v>1</v>
      </c>
      <c r="J20" s="224">
        <f t="shared" si="3"/>
        <v>1</v>
      </c>
      <c r="K20" s="224">
        <f t="shared" si="4"/>
        <v>0</v>
      </c>
      <c r="L20" s="224">
        <v>2</v>
      </c>
      <c r="M20" s="221" t="s">
        <v>89</v>
      </c>
      <c r="N20" s="221" t="s">
        <v>89</v>
      </c>
      <c r="O20" s="146">
        <f t="shared" si="9"/>
        <v>60</v>
      </c>
      <c r="P20" s="144">
        <f t="shared" si="11"/>
        <v>85</v>
      </c>
      <c r="Q20" s="59">
        <f t="shared" si="5"/>
        <v>0</v>
      </c>
      <c r="R20" s="59">
        <f t="shared" si="12"/>
        <v>0</v>
      </c>
      <c r="S20" s="59">
        <f t="shared" si="6"/>
        <v>60</v>
      </c>
      <c r="T20" s="59">
        <f t="shared" si="7"/>
        <v>0</v>
      </c>
      <c r="U20" s="59">
        <f t="shared" si="13"/>
        <v>25</v>
      </c>
      <c r="V20" s="59">
        <f t="shared" si="8"/>
        <v>0</v>
      </c>
      <c r="W20" s="37"/>
      <c r="X20" s="37"/>
      <c r="Y20" s="37">
        <v>30</v>
      </c>
      <c r="Z20" s="37"/>
      <c r="AA20" s="37">
        <v>10</v>
      </c>
      <c r="AB20" s="37"/>
      <c r="AC20" s="37"/>
      <c r="AD20" s="37"/>
      <c r="AE20" s="37">
        <v>30</v>
      </c>
      <c r="AF20" s="37"/>
      <c r="AG20" s="37">
        <v>15</v>
      </c>
      <c r="AH20" s="37"/>
      <c r="AI20" s="94" t="s">
        <v>81</v>
      </c>
      <c r="AJ20" s="147" t="s">
        <v>108</v>
      </c>
    </row>
    <row r="21" spans="1:36" ht="12.75">
      <c r="A21" s="61">
        <v>14</v>
      </c>
      <c r="B21" s="89" t="s">
        <v>77</v>
      </c>
      <c r="C21" s="222"/>
      <c r="D21" s="219">
        <v>1</v>
      </c>
      <c r="E21" s="219"/>
      <c r="F21" s="219"/>
      <c r="G21" s="219">
        <v>1</v>
      </c>
      <c r="H21" s="219"/>
      <c r="I21" s="224">
        <f t="shared" si="2"/>
        <v>0</v>
      </c>
      <c r="J21" s="224">
        <f t="shared" si="3"/>
        <v>2</v>
      </c>
      <c r="K21" s="224">
        <f t="shared" si="4"/>
        <v>0</v>
      </c>
      <c r="L21" s="224">
        <v>2</v>
      </c>
      <c r="M21" s="221" t="s">
        <v>89</v>
      </c>
      <c r="N21" s="221" t="s">
        <v>89</v>
      </c>
      <c r="O21" s="146">
        <f t="shared" si="9"/>
        <v>30</v>
      </c>
      <c r="P21" s="144">
        <f t="shared" si="11"/>
        <v>30</v>
      </c>
      <c r="Q21" s="59">
        <f t="shared" si="5"/>
        <v>0</v>
      </c>
      <c r="R21" s="59">
        <f t="shared" si="12"/>
        <v>0</v>
      </c>
      <c r="S21" s="59">
        <f t="shared" si="6"/>
        <v>30</v>
      </c>
      <c r="T21" s="59">
        <f t="shared" si="7"/>
        <v>0</v>
      </c>
      <c r="U21" s="59">
        <f t="shared" si="13"/>
        <v>0</v>
      </c>
      <c r="V21" s="59">
        <f t="shared" si="8"/>
        <v>0</v>
      </c>
      <c r="W21" s="37"/>
      <c r="X21" s="37"/>
      <c r="Y21" s="37">
        <v>15</v>
      </c>
      <c r="Z21" s="37"/>
      <c r="AA21" s="37"/>
      <c r="AB21" s="37"/>
      <c r="AC21" s="37"/>
      <c r="AD21" s="37"/>
      <c r="AE21" s="37">
        <v>15</v>
      </c>
      <c r="AF21" s="37"/>
      <c r="AG21" s="37"/>
      <c r="AH21" s="37"/>
      <c r="AI21" s="94" t="s">
        <v>80</v>
      </c>
      <c r="AJ21" s="147" t="s">
        <v>109</v>
      </c>
    </row>
    <row r="22" spans="1:36" ht="12.75">
      <c r="A22" s="61">
        <v>15</v>
      </c>
      <c r="B22" s="89" t="s">
        <v>78</v>
      </c>
      <c r="C22" s="219">
        <v>1</v>
      </c>
      <c r="D22" s="219"/>
      <c r="E22" s="219"/>
      <c r="F22" s="219">
        <v>1</v>
      </c>
      <c r="G22" s="219"/>
      <c r="H22" s="219"/>
      <c r="I22" s="224">
        <f t="shared" si="2"/>
        <v>2</v>
      </c>
      <c r="J22" s="224">
        <f t="shared" si="3"/>
        <v>0</v>
      </c>
      <c r="K22" s="224">
        <f t="shared" si="4"/>
        <v>0</v>
      </c>
      <c r="L22" s="224">
        <v>2</v>
      </c>
      <c r="M22" s="221" t="s">
        <v>89</v>
      </c>
      <c r="N22" s="221" t="s">
        <v>89</v>
      </c>
      <c r="O22" s="146">
        <f t="shared" si="9"/>
        <v>50</v>
      </c>
      <c r="P22" s="144">
        <f t="shared" si="11"/>
        <v>60</v>
      </c>
      <c r="Q22" s="59">
        <f t="shared" si="5"/>
        <v>30</v>
      </c>
      <c r="R22" s="59">
        <f t="shared" si="12"/>
        <v>0</v>
      </c>
      <c r="S22" s="59">
        <f t="shared" si="6"/>
        <v>0</v>
      </c>
      <c r="T22" s="59">
        <f t="shared" si="7"/>
        <v>20</v>
      </c>
      <c r="U22" s="59">
        <f t="shared" si="13"/>
        <v>10</v>
      </c>
      <c r="V22" s="59">
        <f t="shared" si="8"/>
        <v>0</v>
      </c>
      <c r="W22" s="37">
        <v>20</v>
      </c>
      <c r="X22" s="37"/>
      <c r="Y22" s="37"/>
      <c r="Z22" s="37">
        <v>10</v>
      </c>
      <c r="AA22" s="37">
        <v>5</v>
      </c>
      <c r="AB22" s="37"/>
      <c r="AC22" s="37">
        <v>10</v>
      </c>
      <c r="AD22" s="37"/>
      <c r="AE22" s="37"/>
      <c r="AF22" s="37">
        <v>10</v>
      </c>
      <c r="AG22" s="37">
        <v>5</v>
      </c>
      <c r="AH22" s="37"/>
      <c r="AI22" s="94" t="s">
        <v>79</v>
      </c>
      <c r="AJ22" s="147" t="s">
        <v>101</v>
      </c>
    </row>
    <row r="23" spans="1:36" ht="24">
      <c r="A23" s="61">
        <v>16</v>
      </c>
      <c r="B23" s="92" t="s">
        <v>220</v>
      </c>
      <c r="C23" s="219">
        <v>2</v>
      </c>
      <c r="D23" s="219"/>
      <c r="E23" s="219"/>
      <c r="F23" s="219"/>
      <c r="G23" s="219"/>
      <c r="H23" s="219"/>
      <c r="I23" s="224">
        <v>2</v>
      </c>
      <c r="J23" s="224"/>
      <c r="K23" s="224"/>
      <c r="L23" s="224">
        <v>2</v>
      </c>
      <c r="M23" s="221" t="s">
        <v>221</v>
      </c>
      <c r="N23" s="221"/>
      <c r="O23" s="146">
        <v>40</v>
      </c>
      <c r="P23" s="218">
        <v>60</v>
      </c>
      <c r="Q23" s="225">
        <v>20</v>
      </c>
      <c r="R23" s="59">
        <v>0</v>
      </c>
      <c r="S23" s="59">
        <v>20</v>
      </c>
      <c r="T23" s="59">
        <v>0</v>
      </c>
      <c r="U23" s="59">
        <v>20</v>
      </c>
      <c r="V23" s="59">
        <v>0</v>
      </c>
      <c r="W23" s="37">
        <v>20</v>
      </c>
      <c r="X23" s="37"/>
      <c r="Y23" s="37">
        <v>20</v>
      </c>
      <c r="Z23" s="37"/>
      <c r="AA23" s="37">
        <v>20</v>
      </c>
      <c r="AB23" s="37"/>
      <c r="AC23" s="37"/>
      <c r="AD23" s="37"/>
      <c r="AE23" s="37"/>
      <c r="AF23" s="37"/>
      <c r="AG23" s="37"/>
      <c r="AH23" s="37"/>
      <c r="AI23" s="151" t="s">
        <v>161</v>
      </c>
      <c r="AJ23" s="147" t="s">
        <v>222</v>
      </c>
    </row>
    <row r="24" spans="1:36" ht="12.75">
      <c r="A24" s="61">
        <v>17</v>
      </c>
      <c r="B24" s="89" t="s">
        <v>250</v>
      </c>
      <c r="C24" s="37">
        <v>1</v>
      </c>
      <c r="D24" s="37"/>
      <c r="E24" s="37"/>
      <c r="F24" s="37"/>
      <c r="G24" s="37"/>
      <c r="H24" s="37"/>
      <c r="I24" s="224">
        <f aca="true" t="shared" si="14" ref="I24:K25">C24+F24</f>
        <v>1</v>
      </c>
      <c r="J24" s="224">
        <f t="shared" si="14"/>
        <v>0</v>
      </c>
      <c r="K24" s="224">
        <f t="shared" si="14"/>
        <v>0</v>
      </c>
      <c r="L24" s="224">
        <f>SUM(I24:K24)</f>
        <v>1</v>
      </c>
      <c r="M24" s="220" t="s">
        <v>89</v>
      </c>
      <c r="N24" s="221"/>
      <c r="O24" s="223">
        <v>15</v>
      </c>
      <c r="P24" s="218">
        <f>SUM(Q24:V24)</f>
        <v>25</v>
      </c>
      <c r="Q24" s="225">
        <v>10</v>
      </c>
      <c r="R24" s="59">
        <v>5</v>
      </c>
      <c r="S24" s="59">
        <v>0</v>
      </c>
      <c r="T24" s="59">
        <f>Z24+AF24</f>
        <v>0</v>
      </c>
      <c r="U24" s="59">
        <v>10</v>
      </c>
      <c r="V24" s="59">
        <f>AB24+AH24</f>
        <v>0</v>
      </c>
      <c r="W24" s="37">
        <v>10</v>
      </c>
      <c r="X24" s="37">
        <v>5</v>
      </c>
      <c r="Y24" s="37"/>
      <c r="Z24" s="37"/>
      <c r="AA24" s="37">
        <v>10</v>
      </c>
      <c r="AB24" s="37"/>
      <c r="AC24" s="37"/>
      <c r="AD24" s="37"/>
      <c r="AE24" s="37"/>
      <c r="AF24" s="37"/>
      <c r="AG24" s="37"/>
      <c r="AH24" s="37"/>
      <c r="AI24" s="93" t="s">
        <v>49</v>
      </c>
      <c r="AJ24" s="147" t="s">
        <v>268</v>
      </c>
    </row>
    <row r="25" spans="1:36" ht="24">
      <c r="A25" s="61">
        <v>18</v>
      </c>
      <c r="B25" s="92" t="s">
        <v>84</v>
      </c>
      <c r="C25" s="37"/>
      <c r="D25" s="37"/>
      <c r="E25" s="37"/>
      <c r="F25" s="37">
        <v>4</v>
      </c>
      <c r="G25" s="37"/>
      <c r="H25" s="37"/>
      <c r="I25" s="224">
        <f t="shared" si="14"/>
        <v>4</v>
      </c>
      <c r="J25" s="224">
        <f t="shared" si="14"/>
        <v>0</v>
      </c>
      <c r="K25" s="224">
        <f t="shared" si="14"/>
        <v>0</v>
      </c>
      <c r="L25" s="224">
        <f>SUM(I25:K25)</f>
        <v>4</v>
      </c>
      <c r="M25" s="221"/>
      <c r="N25" s="221" t="s">
        <v>83</v>
      </c>
      <c r="O25" s="223">
        <v>90</v>
      </c>
      <c r="P25" s="218">
        <f>SUM(Q25:V25)</f>
        <v>110</v>
      </c>
      <c r="Q25" s="225">
        <f aca="true" t="shared" si="15" ref="Q25:V25">W25+AC25</f>
        <v>40</v>
      </c>
      <c r="R25" s="59">
        <v>15</v>
      </c>
      <c r="S25" s="59">
        <v>35</v>
      </c>
      <c r="T25" s="59">
        <f t="shared" si="15"/>
        <v>0</v>
      </c>
      <c r="U25" s="59">
        <v>20</v>
      </c>
      <c r="V25" s="59">
        <f t="shared" si="15"/>
        <v>0</v>
      </c>
      <c r="W25" s="37"/>
      <c r="X25" s="37"/>
      <c r="Y25" s="37"/>
      <c r="Z25" s="37"/>
      <c r="AA25" s="37"/>
      <c r="AB25" s="37"/>
      <c r="AC25" s="37">
        <v>40</v>
      </c>
      <c r="AD25" s="37">
        <v>15</v>
      </c>
      <c r="AE25" s="37">
        <v>35</v>
      </c>
      <c r="AF25" s="37"/>
      <c r="AG25" s="37">
        <v>20</v>
      </c>
      <c r="AH25" s="37"/>
      <c r="AI25" s="151" t="s">
        <v>85</v>
      </c>
      <c r="AJ25" s="147" t="s">
        <v>100</v>
      </c>
    </row>
    <row r="26" spans="1:36" ht="12.75">
      <c r="A26" s="61">
        <v>19</v>
      </c>
      <c r="B26" s="92" t="s">
        <v>264</v>
      </c>
      <c r="C26" s="37"/>
      <c r="D26" s="37"/>
      <c r="E26" s="37"/>
      <c r="F26" s="37"/>
      <c r="G26" s="37"/>
      <c r="H26" s="37"/>
      <c r="I26" s="224"/>
      <c r="J26" s="224"/>
      <c r="K26" s="224"/>
      <c r="L26" s="224"/>
      <c r="M26" s="221" t="s">
        <v>89</v>
      </c>
      <c r="N26" s="221"/>
      <c r="O26" s="223">
        <v>4</v>
      </c>
      <c r="P26" s="218">
        <v>4</v>
      </c>
      <c r="Q26" s="225">
        <v>4</v>
      </c>
      <c r="R26" s="59"/>
      <c r="S26" s="59"/>
      <c r="T26" s="59"/>
      <c r="U26" s="59"/>
      <c r="V26" s="59"/>
      <c r="W26" s="37">
        <v>4</v>
      </c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94" t="s">
        <v>53</v>
      </c>
      <c r="AJ26" s="149" t="s">
        <v>269</v>
      </c>
    </row>
    <row r="27" spans="1:36" s="107" customFormat="1" ht="12.75">
      <c r="A27" s="113"/>
      <c r="B27" s="152" t="s">
        <v>34</v>
      </c>
      <c r="C27" s="113">
        <f>SUM(C8:C25)</f>
        <v>22</v>
      </c>
      <c r="D27" s="113">
        <f>SUM(D8:D25)</f>
        <v>2</v>
      </c>
      <c r="E27" s="113"/>
      <c r="F27" s="113">
        <f>SUM(F8:F25)</f>
        <v>17</v>
      </c>
      <c r="G27" s="113">
        <f>SUM(G8:G25)</f>
        <v>1</v>
      </c>
      <c r="H27" s="113"/>
      <c r="I27" s="113">
        <f>SUM(I8:I25)</f>
        <v>39</v>
      </c>
      <c r="J27" s="113">
        <f>SUM(J8:J25)</f>
        <v>3</v>
      </c>
      <c r="K27" s="113"/>
      <c r="L27" s="113">
        <f>SUM(I27:K27)</f>
        <v>42</v>
      </c>
      <c r="M27" s="153"/>
      <c r="N27" s="153"/>
      <c r="O27" s="153">
        <f>SUM(O8:O26)</f>
        <v>899</v>
      </c>
      <c r="P27" s="153">
        <f>SUM(P8:P26)</f>
        <v>1184</v>
      </c>
      <c r="Q27" s="121">
        <f>SUM(Q8:Q26)</f>
        <v>329</v>
      </c>
      <c r="R27" s="121">
        <f>SUM(R8:R25)</f>
        <v>75</v>
      </c>
      <c r="S27" s="121">
        <f>SUM(S8:S26)</f>
        <v>345</v>
      </c>
      <c r="T27" s="121">
        <f>SUM(T8:T26)</f>
        <v>150</v>
      </c>
      <c r="U27" s="121">
        <f>SUM(U8:U25)</f>
        <v>285</v>
      </c>
      <c r="V27" s="121">
        <f>SUM(V8:V25)</f>
        <v>0</v>
      </c>
      <c r="W27" s="113">
        <f>SUM(W8:W26)</f>
        <v>154</v>
      </c>
      <c r="X27" s="113">
        <f>SUM(X8:X25)</f>
        <v>50</v>
      </c>
      <c r="Y27" s="113">
        <f>SUM(Y8:Y25)</f>
        <v>205</v>
      </c>
      <c r="Z27" s="113">
        <f>SUM(Z8:Z25)</f>
        <v>70</v>
      </c>
      <c r="AA27" s="113">
        <f>SUM(AA8:AA25)</f>
        <v>180</v>
      </c>
      <c r="AB27" s="113"/>
      <c r="AC27" s="113">
        <f>SUM(AC8:AC25)</f>
        <v>175</v>
      </c>
      <c r="AD27" s="113">
        <f>SUM(AD8:AD25)</f>
        <v>25</v>
      </c>
      <c r="AE27" s="113">
        <f>SUM(AE8:AE25)</f>
        <v>140</v>
      </c>
      <c r="AF27" s="113">
        <f>SUM(AF8:AF25)</f>
        <v>80</v>
      </c>
      <c r="AG27" s="113">
        <f>SUM(AG8:AG25)</f>
        <v>105</v>
      </c>
      <c r="AH27" s="113"/>
      <c r="AI27" s="154"/>
      <c r="AJ27" s="155"/>
    </row>
    <row r="28" spans="1:36" ht="12.75">
      <c r="A28" s="61"/>
      <c r="B28" s="92"/>
      <c r="C28" s="37"/>
      <c r="D28" s="37"/>
      <c r="E28" s="37"/>
      <c r="F28" s="37"/>
      <c r="G28" s="37"/>
      <c r="H28" s="37"/>
      <c r="I28" s="224"/>
      <c r="J28" s="224"/>
      <c r="K28" s="224"/>
      <c r="L28" s="224"/>
      <c r="M28" s="221"/>
      <c r="N28" s="221"/>
      <c r="O28" s="223"/>
      <c r="P28" s="218"/>
      <c r="Q28" s="225"/>
      <c r="R28" s="59"/>
      <c r="S28" s="59"/>
      <c r="T28" s="59"/>
      <c r="U28" s="59"/>
      <c r="V28" s="59">
        <f>SUM(V8:V26)</f>
        <v>0</v>
      </c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151"/>
      <c r="AJ28" s="147"/>
    </row>
    <row r="29" spans="1:36" s="110" customFormat="1" ht="12.75">
      <c r="A29" s="127"/>
      <c r="B29" s="156" t="s">
        <v>217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57"/>
      <c r="N29" s="157"/>
      <c r="O29" s="157"/>
      <c r="P29" s="157"/>
      <c r="Q29" s="135"/>
      <c r="R29" s="135"/>
      <c r="S29" s="135"/>
      <c r="T29" s="135"/>
      <c r="U29" s="135"/>
      <c r="V29" s="135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58"/>
      <c r="AJ29" s="159"/>
    </row>
    <row r="30" spans="1:36" ht="12.75">
      <c r="A30" s="61">
        <v>1</v>
      </c>
      <c r="B30" s="89" t="s">
        <v>73</v>
      </c>
      <c r="C30" s="37"/>
      <c r="D30" s="37"/>
      <c r="E30" s="37"/>
      <c r="F30" s="37">
        <v>1</v>
      </c>
      <c r="G30" s="37"/>
      <c r="H30" s="37"/>
      <c r="I30" s="224">
        <f aca="true" t="shared" si="16" ref="I30:I39">C30+F30</f>
        <v>1</v>
      </c>
      <c r="J30" s="224">
        <f aca="true" t="shared" si="17" ref="J30:J39">D30+G30</f>
        <v>0</v>
      </c>
      <c r="K30" s="224">
        <f>E30+H30</f>
        <v>0</v>
      </c>
      <c r="L30" s="224">
        <f>SUM(I30:K30)</f>
        <v>1</v>
      </c>
      <c r="M30" s="221"/>
      <c r="N30" s="221" t="s">
        <v>89</v>
      </c>
      <c r="O30" s="223">
        <f aca="true" t="shared" si="18" ref="O30:O37">SUM(Q30:T30)</f>
        <v>30</v>
      </c>
      <c r="P30" s="218">
        <f aca="true" t="shared" si="19" ref="P30:P37">SUM(Q30:V30)</f>
        <v>40</v>
      </c>
      <c r="Q30" s="225">
        <f aca="true" t="shared" si="20" ref="Q30:Q37">W30+AC30</f>
        <v>15</v>
      </c>
      <c r="R30" s="59">
        <f aca="true" t="shared" si="21" ref="R30:R39">X30+AD30</f>
        <v>15</v>
      </c>
      <c r="S30" s="59">
        <f aca="true" t="shared" si="22" ref="S30:S37">Y30+AE30</f>
        <v>0</v>
      </c>
      <c r="T30" s="59">
        <f aca="true" t="shared" si="23" ref="T30:T39">Z30+AF30</f>
        <v>0</v>
      </c>
      <c r="U30" s="59">
        <f aca="true" t="shared" si="24" ref="U30:U37">AA30+AG30</f>
        <v>10</v>
      </c>
      <c r="V30" s="59">
        <f aca="true" t="shared" si="25" ref="V30:V39">AB30+AH30</f>
        <v>0</v>
      </c>
      <c r="W30" s="37"/>
      <c r="X30" s="37"/>
      <c r="Y30" s="37"/>
      <c r="Z30" s="37"/>
      <c r="AA30" s="37"/>
      <c r="AB30" s="37"/>
      <c r="AC30" s="37">
        <v>15</v>
      </c>
      <c r="AD30" s="37">
        <v>15</v>
      </c>
      <c r="AE30" s="219"/>
      <c r="AF30" s="219"/>
      <c r="AG30" s="219">
        <v>10</v>
      </c>
      <c r="AH30" s="37"/>
      <c r="AI30" s="94" t="s">
        <v>52</v>
      </c>
      <c r="AJ30" s="147" t="s">
        <v>98</v>
      </c>
    </row>
    <row r="31" spans="1:36" ht="24">
      <c r="A31" s="61">
        <v>2</v>
      </c>
      <c r="B31" s="89" t="s">
        <v>71</v>
      </c>
      <c r="C31" s="37"/>
      <c r="D31" s="37"/>
      <c r="E31" s="37"/>
      <c r="F31" s="37">
        <v>2</v>
      </c>
      <c r="G31" s="37"/>
      <c r="H31" s="37"/>
      <c r="I31" s="224">
        <f t="shared" si="16"/>
        <v>2</v>
      </c>
      <c r="J31" s="224">
        <f t="shared" si="17"/>
        <v>0</v>
      </c>
      <c r="K31" s="224">
        <f>E31+H31</f>
        <v>0</v>
      </c>
      <c r="L31" s="224">
        <f>SUM(I31:K31)</f>
        <v>2</v>
      </c>
      <c r="M31" s="221"/>
      <c r="N31" s="221" t="s">
        <v>89</v>
      </c>
      <c r="O31" s="223">
        <f t="shared" si="18"/>
        <v>30</v>
      </c>
      <c r="P31" s="218">
        <f t="shared" si="19"/>
        <v>50</v>
      </c>
      <c r="Q31" s="225">
        <f t="shared" si="20"/>
        <v>20</v>
      </c>
      <c r="R31" s="59">
        <f t="shared" si="21"/>
        <v>5</v>
      </c>
      <c r="S31" s="59">
        <f t="shared" si="22"/>
        <v>0</v>
      </c>
      <c r="T31" s="59">
        <f t="shared" si="23"/>
        <v>5</v>
      </c>
      <c r="U31" s="59">
        <f t="shared" si="24"/>
        <v>20</v>
      </c>
      <c r="V31" s="59">
        <f t="shared" si="25"/>
        <v>0</v>
      </c>
      <c r="W31" s="37"/>
      <c r="X31" s="37"/>
      <c r="Y31" s="37"/>
      <c r="Z31" s="37"/>
      <c r="AA31" s="37"/>
      <c r="AB31" s="37"/>
      <c r="AC31" s="37">
        <v>20</v>
      </c>
      <c r="AD31" s="37">
        <v>5</v>
      </c>
      <c r="AE31" s="219"/>
      <c r="AF31" s="219">
        <v>5</v>
      </c>
      <c r="AG31" s="219">
        <v>20</v>
      </c>
      <c r="AH31" s="37"/>
      <c r="AI31" s="92" t="s">
        <v>86</v>
      </c>
      <c r="AJ31" s="147" t="s">
        <v>107</v>
      </c>
    </row>
    <row r="32" spans="1:36" ht="12.75">
      <c r="A32" s="61">
        <v>3</v>
      </c>
      <c r="B32" s="92" t="s">
        <v>93</v>
      </c>
      <c r="C32" s="37"/>
      <c r="D32" s="37"/>
      <c r="E32" s="37"/>
      <c r="F32" s="37">
        <v>1</v>
      </c>
      <c r="G32" s="37"/>
      <c r="H32" s="37"/>
      <c r="I32" s="224">
        <f t="shared" si="16"/>
        <v>1</v>
      </c>
      <c r="J32" s="224">
        <f t="shared" si="17"/>
        <v>0</v>
      </c>
      <c r="K32" s="224">
        <f>E32+H32</f>
        <v>0</v>
      </c>
      <c r="L32" s="224">
        <f>SUM(I32:K32)</f>
        <v>1</v>
      </c>
      <c r="M32" s="221"/>
      <c r="N32" s="221" t="s">
        <v>83</v>
      </c>
      <c r="O32" s="223">
        <f t="shared" si="18"/>
        <v>10</v>
      </c>
      <c r="P32" s="218">
        <v>25</v>
      </c>
      <c r="Q32" s="225">
        <f t="shared" si="20"/>
        <v>5</v>
      </c>
      <c r="R32" s="59">
        <f t="shared" si="21"/>
        <v>0</v>
      </c>
      <c r="S32" s="59">
        <f t="shared" si="22"/>
        <v>0</v>
      </c>
      <c r="T32" s="59">
        <f t="shared" si="23"/>
        <v>5</v>
      </c>
      <c r="U32" s="59">
        <f t="shared" si="24"/>
        <v>15</v>
      </c>
      <c r="V32" s="59">
        <f t="shared" si="25"/>
        <v>0</v>
      </c>
      <c r="W32" s="37"/>
      <c r="X32" s="37"/>
      <c r="Y32" s="37"/>
      <c r="Z32" s="37"/>
      <c r="AA32" s="37"/>
      <c r="AB32" s="37"/>
      <c r="AC32" s="37">
        <v>5</v>
      </c>
      <c r="AD32" s="37"/>
      <c r="AE32" s="219"/>
      <c r="AF32" s="219">
        <v>5</v>
      </c>
      <c r="AG32" s="219">
        <v>15</v>
      </c>
      <c r="AH32" s="37"/>
      <c r="AI32" s="151" t="s">
        <v>68</v>
      </c>
      <c r="AJ32" s="147" t="s">
        <v>99</v>
      </c>
    </row>
    <row r="33" spans="1:36" ht="25.5">
      <c r="A33" s="61">
        <v>4</v>
      </c>
      <c r="B33" s="89" t="s">
        <v>57</v>
      </c>
      <c r="C33" s="37">
        <v>1</v>
      </c>
      <c r="D33" s="37"/>
      <c r="E33" s="37"/>
      <c r="F33" s="37"/>
      <c r="G33" s="37"/>
      <c r="H33" s="37"/>
      <c r="I33" s="224">
        <f t="shared" si="16"/>
        <v>1</v>
      </c>
      <c r="J33" s="224">
        <f t="shared" si="17"/>
        <v>0</v>
      </c>
      <c r="K33" s="224">
        <f>E33+H33</f>
        <v>0</v>
      </c>
      <c r="L33" s="224">
        <f aca="true" t="shared" si="26" ref="L33:L39">SUM(I33:K33)</f>
        <v>1</v>
      </c>
      <c r="M33" s="221" t="s">
        <v>89</v>
      </c>
      <c r="N33" s="221"/>
      <c r="O33" s="223">
        <f t="shared" si="18"/>
        <v>15</v>
      </c>
      <c r="P33" s="218">
        <f t="shared" si="19"/>
        <v>25</v>
      </c>
      <c r="Q33" s="225">
        <f t="shared" si="20"/>
        <v>10</v>
      </c>
      <c r="R33" s="59">
        <f t="shared" si="21"/>
        <v>5</v>
      </c>
      <c r="S33" s="59">
        <f t="shared" si="22"/>
        <v>0</v>
      </c>
      <c r="T33" s="59">
        <f t="shared" si="23"/>
        <v>0</v>
      </c>
      <c r="U33" s="59">
        <f t="shared" si="24"/>
        <v>10</v>
      </c>
      <c r="V33" s="59">
        <f t="shared" si="25"/>
        <v>0</v>
      </c>
      <c r="W33" s="37">
        <v>10</v>
      </c>
      <c r="X33" s="37">
        <v>5</v>
      </c>
      <c r="Y33" s="37"/>
      <c r="Z33" s="37"/>
      <c r="AA33" s="37">
        <v>10</v>
      </c>
      <c r="AB33" s="37"/>
      <c r="AC33" s="37"/>
      <c r="AD33" s="37"/>
      <c r="AE33" s="219"/>
      <c r="AF33" s="219"/>
      <c r="AG33" s="219"/>
      <c r="AH33" s="37"/>
      <c r="AI33" s="93" t="s">
        <v>49</v>
      </c>
      <c r="AJ33" s="147" t="s">
        <v>268</v>
      </c>
    </row>
    <row r="34" spans="1:36" ht="12.75">
      <c r="A34" s="61">
        <v>5</v>
      </c>
      <c r="B34" s="89" t="s">
        <v>58</v>
      </c>
      <c r="C34" s="37">
        <v>1</v>
      </c>
      <c r="D34" s="37"/>
      <c r="E34" s="37"/>
      <c r="F34" s="37"/>
      <c r="G34" s="37"/>
      <c r="H34" s="37"/>
      <c r="I34" s="224">
        <f t="shared" si="16"/>
        <v>1</v>
      </c>
      <c r="J34" s="224">
        <f t="shared" si="17"/>
        <v>0</v>
      </c>
      <c r="K34" s="224">
        <f aca="true" t="shared" si="27" ref="K34:K39">E34+H34</f>
        <v>0</v>
      </c>
      <c r="L34" s="224">
        <f t="shared" si="26"/>
        <v>1</v>
      </c>
      <c r="M34" s="221" t="s">
        <v>83</v>
      </c>
      <c r="N34" s="221"/>
      <c r="O34" s="223">
        <f t="shared" si="18"/>
        <v>20</v>
      </c>
      <c r="P34" s="218">
        <f t="shared" si="19"/>
        <v>25</v>
      </c>
      <c r="Q34" s="225">
        <f t="shared" si="20"/>
        <v>10</v>
      </c>
      <c r="R34" s="59">
        <v>10</v>
      </c>
      <c r="S34" s="59">
        <v>0</v>
      </c>
      <c r="T34" s="59">
        <f t="shared" si="23"/>
        <v>0</v>
      </c>
      <c r="U34" s="59">
        <f t="shared" si="24"/>
        <v>5</v>
      </c>
      <c r="V34" s="59">
        <f t="shared" si="25"/>
        <v>0</v>
      </c>
      <c r="W34" s="37">
        <v>10</v>
      </c>
      <c r="X34" s="37"/>
      <c r="Y34" s="37">
        <v>10</v>
      </c>
      <c r="Z34" s="37"/>
      <c r="AA34" s="37">
        <v>5</v>
      </c>
      <c r="AB34" s="37"/>
      <c r="AC34" s="37"/>
      <c r="AD34" s="37"/>
      <c r="AE34" s="219"/>
      <c r="AF34" s="219"/>
      <c r="AG34" s="219"/>
      <c r="AH34" s="37"/>
      <c r="AI34" s="94" t="s">
        <v>53</v>
      </c>
      <c r="AJ34" s="149" t="s">
        <v>269</v>
      </c>
    </row>
    <row r="35" spans="1:36" ht="24">
      <c r="A35" s="61">
        <v>6</v>
      </c>
      <c r="B35" s="96" t="s">
        <v>64</v>
      </c>
      <c r="C35" s="37">
        <v>1</v>
      </c>
      <c r="D35" s="37"/>
      <c r="E35" s="37"/>
      <c r="F35" s="37"/>
      <c r="G35" s="37"/>
      <c r="H35" s="37"/>
      <c r="I35" s="224">
        <f t="shared" si="16"/>
        <v>1</v>
      </c>
      <c r="J35" s="224">
        <f t="shared" si="17"/>
        <v>0</v>
      </c>
      <c r="K35" s="224">
        <f t="shared" si="27"/>
        <v>0</v>
      </c>
      <c r="L35" s="224">
        <f t="shared" si="26"/>
        <v>1</v>
      </c>
      <c r="M35" s="221" t="s">
        <v>89</v>
      </c>
      <c r="N35" s="221"/>
      <c r="O35" s="223">
        <f t="shared" si="18"/>
        <v>25</v>
      </c>
      <c r="P35" s="218">
        <f t="shared" si="19"/>
        <v>35</v>
      </c>
      <c r="Q35" s="225">
        <f t="shared" si="20"/>
        <v>15</v>
      </c>
      <c r="R35" s="59">
        <f t="shared" si="21"/>
        <v>0</v>
      </c>
      <c r="S35" s="59">
        <f t="shared" si="22"/>
        <v>10</v>
      </c>
      <c r="T35" s="59">
        <f t="shared" si="23"/>
        <v>0</v>
      </c>
      <c r="U35" s="59">
        <v>10</v>
      </c>
      <c r="V35" s="59">
        <f t="shared" si="25"/>
        <v>0</v>
      </c>
      <c r="W35" s="37">
        <v>15</v>
      </c>
      <c r="X35" s="37"/>
      <c r="Y35" s="37">
        <v>10</v>
      </c>
      <c r="Z35" s="37"/>
      <c r="AA35" s="37">
        <v>10</v>
      </c>
      <c r="AB35" s="37"/>
      <c r="AC35" s="37"/>
      <c r="AD35" s="37"/>
      <c r="AE35" s="37"/>
      <c r="AF35" s="37"/>
      <c r="AG35" s="37"/>
      <c r="AH35" s="37"/>
      <c r="AI35" s="92" t="s">
        <v>65</v>
      </c>
      <c r="AJ35" s="147" t="s">
        <v>106</v>
      </c>
    </row>
    <row r="36" spans="1:36" ht="12.75">
      <c r="A36" s="61">
        <v>7</v>
      </c>
      <c r="B36" s="89" t="s">
        <v>61</v>
      </c>
      <c r="C36" s="37"/>
      <c r="D36" s="37"/>
      <c r="E36" s="37"/>
      <c r="F36" s="37">
        <v>2</v>
      </c>
      <c r="G36" s="37"/>
      <c r="H36" s="37"/>
      <c r="I36" s="224">
        <f t="shared" si="16"/>
        <v>2</v>
      </c>
      <c r="J36" s="224">
        <f t="shared" si="17"/>
        <v>0</v>
      </c>
      <c r="K36" s="224">
        <f t="shared" si="27"/>
        <v>0</v>
      </c>
      <c r="L36" s="224">
        <f t="shared" si="26"/>
        <v>2</v>
      </c>
      <c r="M36" s="221"/>
      <c r="N36" s="221" t="s">
        <v>83</v>
      </c>
      <c r="O36" s="223">
        <f t="shared" si="18"/>
        <v>40</v>
      </c>
      <c r="P36" s="218">
        <f t="shared" si="19"/>
        <v>50</v>
      </c>
      <c r="Q36" s="225">
        <f t="shared" si="20"/>
        <v>20</v>
      </c>
      <c r="R36" s="59">
        <f t="shared" si="21"/>
        <v>0</v>
      </c>
      <c r="S36" s="59">
        <f t="shared" si="22"/>
        <v>20</v>
      </c>
      <c r="T36" s="59">
        <f t="shared" si="23"/>
        <v>0</v>
      </c>
      <c r="U36" s="59">
        <f t="shared" si="24"/>
        <v>10</v>
      </c>
      <c r="V36" s="59">
        <f t="shared" si="25"/>
        <v>0</v>
      </c>
      <c r="W36" s="37"/>
      <c r="X36" s="37"/>
      <c r="Y36" s="37"/>
      <c r="Z36" s="37"/>
      <c r="AA36" s="37"/>
      <c r="AB36" s="37"/>
      <c r="AC36" s="37">
        <v>20</v>
      </c>
      <c r="AD36" s="37"/>
      <c r="AE36" s="37">
        <v>20</v>
      </c>
      <c r="AF36" s="37"/>
      <c r="AG36" s="37">
        <v>10</v>
      </c>
      <c r="AH36" s="37"/>
      <c r="AI36" s="93" t="s">
        <v>49</v>
      </c>
      <c r="AJ36" s="147" t="s">
        <v>268</v>
      </c>
    </row>
    <row r="37" spans="1:36" ht="24">
      <c r="A37" s="61">
        <v>8</v>
      </c>
      <c r="B37" s="89" t="s">
        <v>66</v>
      </c>
      <c r="C37" s="37">
        <v>2</v>
      </c>
      <c r="D37" s="37"/>
      <c r="E37" s="37"/>
      <c r="F37" s="37"/>
      <c r="G37" s="37"/>
      <c r="H37" s="37"/>
      <c r="I37" s="224">
        <f t="shared" si="16"/>
        <v>2</v>
      </c>
      <c r="J37" s="224">
        <f t="shared" si="17"/>
        <v>0</v>
      </c>
      <c r="K37" s="224">
        <f t="shared" si="27"/>
        <v>0</v>
      </c>
      <c r="L37" s="224">
        <f t="shared" si="26"/>
        <v>2</v>
      </c>
      <c r="M37" s="221" t="s">
        <v>89</v>
      </c>
      <c r="N37" s="221" t="s">
        <v>89</v>
      </c>
      <c r="O37" s="223">
        <f t="shared" si="18"/>
        <v>35</v>
      </c>
      <c r="P37" s="218">
        <f t="shared" si="19"/>
        <v>40</v>
      </c>
      <c r="Q37" s="225">
        <f t="shared" si="20"/>
        <v>20</v>
      </c>
      <c r="R37" s="59">
        <f t="shared" si="21"/>
        <v>10</v>
      </c>
      <c r="S37" s="59">
        <f t="shared" si="22"/>
        <v>5</v>
      </c>
      <c r="T37" s="59">
        <f t="shared" si="23"/>
        <v>0</v>
      </c>
      <c r="U37" s="59">
        <f t="shared" si="24"/>
        <v>5</v>
      </c>
      <c r="V37" s="59">
        <f t="shared" si="25"/>
        <v>0</v>
      </c>
      <c r="W37" s="37">
        <v>10</v>
      </c>
      <c r="X37" s="37">
        <v>10</v>
      </c>
      <c r="Y37" s="37">
        <v>5</v>
      </c>
      <c r="Z37" s="37"/>
      <c r="AA37" s="37">
        <v>5</v>
      </c>
      <c r="AB37" s="37"/>
      <c r="AC37" s="37">
        <v>10</v>
      </c>
      <c r="AD37" s="37"/>
      <c r="AE37" s="37"/>
      <c r="AF37" s="37"/>
      <c r="AG37" s="37"/>
      <c r="AH37" s="37"/>
      <c r="AI37" s="92" t="s">
        <v>67</v>
      </c>
      <c r="AJ37" s="150" t="s">
        <v>111</v>
      </c>
    </row>
    <row r="38" spans="1:36" ht="38.25">
      <c r="A38" s="61">
        <v>9</v>
      </c>
      <c r="B38" s="89" t="s">
        <v>223</v>
      </c>
      <c r="C38" s="37">
        <v>1</v>
      </c>
      <c r="D38" s="37"/>
      <c r="E38" s="37"/>
      <c r="F38" s="37"/>
      <c r="G38" s="37"/>
      <c r="H38" s="37"/>
      <c r="I38" s="224">
        <f t="shared" si="16"/>
        <v>1</v>
      </c>
      <c r="J38" s="224"/>
      <c r="K38" s="224"/>
      <c r="L38" s="224">
        <v>1</v>
      </c>
      <c r="M38" s="220" t="s">
        <v>89</v>
      </c>
      <c r="N38" s="221"/>
      <c r="O38" s="223">
        <v>25</v>
      </c>
      <c r="P38" s="218">
        <v>35</v>
      </c>
      <c r="Q38" s="225">
        <v>10</v>
      </c>
      <c r="R38" s="59">
        <v>15</v>
      </c>
      <c r="S38" s="59"/>
      <c r="T38" s="59"/>
      <c r="U38" s="59">
        <v>10</v>
      </c>
      <c r="V38" s="59">
        <f t="shared" si="25"/>
        <v>0</v>
      </c>
      <c r="W38" s="37">
        <v>10</v>
      </c>
      <c r="X38" s="37">
        <v>15</v>
      </c>
      <c r="Y38" s="37"/>
      <c r="Z38" s="37"/>
      <c r="AA38" s="37">
        <v>10</v>
      </c>
      <c r="AB38" s="37"/>
      <c r="AC38" s="37"/>
      <c r="AD38" s="37"/>
      <c r="AE38" s="37"/>
      <c r="AF38" s="37"/>
      <c r="AG38" s="37"/>
      <c r="AH38" s="37"/>
      <c r="AI38" s="151" t="s">
        <v>161</v>
      </c>
      <c r="AJ38" s="147" t="s">
        <v>222</v>
      </c>
    </row>
    <row r="39" spans="1:36" ht="12.75">
      <c r="A39" s="61">
        <v>10</v>
      </c>
      <c r="B39" s="191" t="s">
        <v>75</v>
      </c>
      <c r="C39" s="98"/>
      <c r="D39" s="37"/>
      <c r="E39" s="37"/>
      <c r="F39" s="37">
        <v>1</v>
      </c>
      <c r="G39" s="37"/>
      <c r="H39" s="37"/>
      <c r="I39" s="224">
        <f t="shared" si="16"/>
        <v>1</v>
      </c>
      <c r="J39" s="224">
        <f t="shared" si="17"/>
        <v>0</v>
      </c>
      <c r="K39" s="224">
        <f t="shared" si="27"/>
        <v>0</v>
      </c>
      <c r="L39" s="224">
        <f t="shared" si="26"/>
        <v>1</v>
      </c>
      <c r="M39" s="221"/>
      <c r="N39" s="221" t="s">
        <v>89</v>
      </c>
      <c r="O39" s="223">
        <v>30</v>
      </c>
      <c r="P39" s="218">
        <v>35</v>
      </c>
      <c r="Q39" s="225"/>
      <c r="R39" s="59">
        <f t="shared" si="21"/>
        <v>0</v>
      </c>
      <c r="S39" s="59">
        <v>30</v>
      </c>
      <c r="T39" s="59">
        <f t="shared" si="23"/>
        <v>0</v>
      </c>
      <c r="U39" s="59">
        <v>5</v>
      </c>
      <c r="V39" s="59">
        <f t="shared" si="25"/>
        <v>0</v>
      </c>
      <c r="W39" s="37"/>
      <c r="X39" s="37"/>
      <c r="Y39" s="37"/>
      <c r="Z39" s="37"/>
      <c r="AA39" s="37"/>
      <c r="AB39" s="37"/>
      <c r="AC39" s="37"/>
      <c r="AD39" s="37"/>
      <c r="AE39" s="37">
        <v>30</v>
      </c>
      <c r="AF39" s="37"/>
      <c r="AG39" s="37">
        <v>5</v>
      </c>
      <c r="AH39" s="37"/>
      <c r="AI39" s="94" t="s">
        <v>54</v>
      </c>
      <c r="AJ39" s="149" t="s">
        <v>265</v>
      </c>
    </row>
    <row r="40" spans="1:36" s="107" customFormat="1" ht="12.75">
      <c r="A40" s="113"/>
      <c r="B40" s="152" t="s">
        <v>34</v>
      </c>
      <c r="C40" s="113">
        <f>SUM(C30:C39)</f>
        <v>6</v>
      </c>
      <c r="D40" s="113"/>
      <c r="E40" s="113"/>
      <c r="F40" s="113">
        <f>SUM(F30:F39)</f>
        <v>7</v>
      </c>
      <c r="G40" s="113"/>
      <c r="H40" s="113"/>
      <c r="I40" s="113">
        <f>SUM(C40:H40)</f>
        <v>13</v>
      </c>
      <c r="J40" s="113"/>
      <c r="K40" s="113"/>
      <c r="L40" s="113">
        <f>SUM(I40:K40)</f>
        <v>13</v>
      </c>
      <c r="M40" s="153"/>
      <c r="N40" s="153"/>
      <c r="O40" s="153">
        <f>SUM(O30:O39)</f>
        <v>260</v>
      </c>
      <c r="P40" s="153">
        <f>SUM(P29:P39)</f>
        <v>360</v>
      </c>
      <c r="Q40" s="121">
        <f aca="true" t="shared" si="28" ref="Q40:Y40">SUM(Q30:Q39)</f>
        <v>125</v>
      </c>
      <c r="R40" s="121">
        <f t="shared" si="28"/>
        <v>60</v>
      </c>
      <c r="S40" s="121">
        <f t="shared" si="28"/>
        <v>65</v>
      </c>
      <c r="T40" s="121">
        <f t="shared" si="28"/>
        <v>10</v>
      </c>
      <c r="U40" s="121">
        <f t="shared" si="28"/>
        <v>100</v>
      </c>
      <c r="V40" s="121">
        <f t="shared" si="28"/>
        <v>0</v>
      </c>
      <c r="W40" s="113">
        <f t="shared" si="28"/>
        <v>55</v>
      </c>
      <c r="X40" s="113">
        <f t="shared" si="28"/>
        <v>30</v>
      </c>
      <c r="Y40" s="113">
        <f t="shared" si="28"/>
        <v>25</v>
      </c>
      <c r="Z40" s="113"/>
      <c r="AA40" s="113">
        <f>SUM(AA30:AA39)</f>
        <v>40</v>
      </c>
      <c r="AB40" s="113"/>
      <c r="AC40" s="113">
        <f>SUM(AC30:AC39)</f>
        <v>70</v>
      </c>
      <c r="AD40" s="113">
        <f>SUM(AD30:AD39)</f>
        <v>20</v>
      </c>
      <c r="AE40" s="113">
        <f>SUM(AE30:AE39)</f>
        <v>50</v>
      </c>
      <c r="AF40" s="113">
        <f>SUM(AF30:AF39)</f>
        <v>10</v>
      </c>
      <c r="AG40" s="113">
        <f>SUM(AG30:AG39)</f>
        <v>60</v>
      </c>
      <c r="AH40" s="113"/>
      <c r="AI40" s="154"/>
      <c r="AJ40" s="155"/>
    </row>
    <row r="41" spans="1:36" s="110" customFormat="1" ht="12.75">
      <c r="A41" s="127"/>
      <c r="B41" s="156" t="s">
        <v>218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57"/>
      <c r="N41" s="157"/>
      <c r="O41" s="157"/>
      <c r="P41" s="157"/>
      <c r="Q41" s="135"/>
      <c r="R41" s="135"/>
      <c r="S41" s="135"/>
      <c r="T41" s="135"/>
      <c r="U41" s="135"/>
      <c r="V41" s="135">
        <f>SUM(V30:V39)</f>
        <v>0</v>
      </c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58"/>
      <c r="AJ41" s="159"/>
    </row>
    <row r="42" spans="1:36" ht="25.5">
      <c r="A42" s="61">
        <v>1</v>
      </c>
      <c r="B42" s="89" t="s">
        <v>254</v>
      </c>
      <c r="C42" s="37">
        <v>1</v>
      </c>
      <c r="D42" s="37"/>
      <c r="E42" s="37"/>
      <c r="F42" s="37"/>
      <c r="G42" s="37"/>
      <c r="H42" s="37"/>
      <c r="I42" s="61">
        <f aca="true" t="shared" si="29" ref="I42:K44">C42+F42</f>
        <v>1</v>
      </c>
      <c r="J42" s="61">
        <f t="shared" si="29"/>
        <v>0</v>
      </c>
      <c r="K42" s="61">
        <f t="shared" si="29"/>
        <v>0</v>
      </c>
      <c r="L42" s="61">
        <f>SUM(I42:K42)</f>
        <v>1</v>
      </c>
      <c r="M42" s="148" t="s">
        <v>89</v>
      </c>
      <c r="N42" s="145"/>
      <c r="O42" s="146">
        <v>20</v>
      </c>
      <c r="P42" s="218">
        <v>30</v>
      </c>
      <c r="Q42" s="225">
        <v>10</v>
      </c>
      <c r="R42" s="225">
        <v>10</v>
      </c>
      <c r="S42" s="225"/>
      <c r="T42" s="225">
        <f aca="true" t="shared" si="30" ref="Q42:V44">Z42+AF42</f>
        <v>0</v>
      </c>
      <c r="U42" s="225">
        <v>10</v>
      </c>
      <c r="V42" s="59">
        <f t="shared" si="30"/>
        <v>0</v>
      </c>
      <c r="W42" s="37">
        <v>10</v>
      </c>
      <c r="X42" s="37">
        <v>10</v>
      </c>
      <c r="Y42" s="37"/>
      <c r="Z42" s="37"/>
      <c r="AA42" s="37">
        <v>10</v>
      </c>
      <c r="AB42" s="37"/>
      <c r="AC42" s="37"/>
      <c r="AD42" s="37"/>
      <c r="AE42" s="37"/>
      <c r="AF42" s="37"/>
      <c r="AG42" s="37"/>
      <c r="AH42" s="37"/>
      <c r="AI42" s="93" t="s">
        <v>49</v>
      </c>
      <c r="AJ42" s="147" t="s">
        <v>268</v>
      </c>
    </row>
    <row r="43" spans="1:36" ht="25.5">
      <c r="A43" s="61">
        <v>2</v>
      </c>
      <c r="B43" s="89" t="s">
        <v>252</v>
      </c>
      <c r="C43" s="37">
        <v>2</v>
      </c>
      <c r="D43" s="37"/>
      <c r="E43" s="37"/>
      <c r="F43" s="37"/>
      <c r="G43" s="37"/>
      <c r="H43" s="37"/>
      <c r="I43" s="61">
        <f t="shared" si="29"/>
        <v>2</v>
      </c>
      <c r="J43" s="61">
        <f t="shared" si="29"/>
        <v>0</v>
      </c>
      <c r="K43" s="61">
        <f t="shared" si="29"/>
        <v>0</v>
      </c>
      <c r="L43" s="61">
        <f>SUM(I43:K43)</f>
        <v>2</v>
      </c>
      <c r="M43" s="148" t="s">
        <v>89</v>
      </c>
      <c r="N43" s="145"/>
      <c r="O43" s="146">
        <f>SUM(Q43:T43)</f>
        <v>30</v>
      </c>
      <c r="P43" s="218">
        <v>50</v>
      </c>
      <c r="Q43" s="225">
        <f t="shared" si="30"/>
        <v>10</v>
      </c>
      <c r="R43" s="225">
        <v>20</v>
      </c>
      <c r="S43" s="225"/>
      <c r="T43" s="225">
        <f t="shared" si="30"/>
        <v>0</v>
      </c>
      <c r="U43" s="225">
        <v>20</v>
      </c>
      <c r="V43" s="59">
        <f t="shared" si="30"/>
        <v>0</v>
      </c>
      <c r="W43" s="37">
        <v>10</v>
      </c>
      <c r="X43" s="37">
        <v>20</v>
      </c>
      <c r="Y43" s="219"/>
      <c r="Z43" s="219"/>
      <c r="AA43" s="219">
        <v>15</v>
      </c>
      <c r="AB43" s="219"/>
      <c r="AC43" s="219"/>
      <c r="AD43" s="219"/>
      <c r="AE43" s="37"/>
      <c r="AF43" s="37"/>
      <c r="AG43" s="37"/>
      <c r="AH43" s="37"/>
      <c r="AI43" s="93" t="s">
        <v>49</v>
      </c>
      <c r="AJ43" s="147" t="s">
        <v>268</v>
      </c>
    </row>
    <row r="44" spans="1:36" ht="12.75">
      <c r="A44" s="61">
        <v>3</v>
      </c>
      <c r="B44" s="89" t="s">
        <v>256</v>
      </c>
      <c r="C44" s="37">
        <v>1</v>
      </c>
      <c r="D44" s="37"/>
      <c r="E44" s="37"/>
      <c r="F44" s="37"/>
      <c r="G44" s="37"/>
      <c r="H44" s="37"/>
      <c r="I44" s="61">
        <f t="shared" si="29"/>
        <v>1</v>
      </c>
      <c r="J44" s="61">
        <f t="shared" si="29"/>
        <v>0</v>
      </c>
      <c r="K44" s="61">
        <f t="shared" si="29"/>
        <v>0</v>
      </c>
      <c r="L44" s="61">
        <f>SUM(I44:K44)</f>
        <v>1</v>
      </c>
      <c r="M44" s="145" t="s">
        <v>89</v>
      </c>
      <c r="N44" s="145"/>
      <c r="O44" s="146">
        <f>SUM(Q44:T44)</f>
        <v>20</v>
      </c>
      <c r="P44" s="218">
        <f>SUM(Q44:V44)</f>
        <v>25</v>
      </c>
      <c r="Q44" s="225">
        <f t="shared" si="30"/>
        <v>10</v>
      </c>
      <c r="R44" s="225">
        <f t="shared" si="30"/>
        <v>10</v>
      </c>
      <c r="S44" s="225">
        <f t="shared" si="30"/>
        <v>0</v>
      </c>
      <c r="T44" s="225">
        <f t="shared" si="30"/>
        <v>0</v>
      </c>
      <c r="U44" s="225">
        <f t="shared" si="30"/>
        <v>5</v>
      </c>
      <c r="V44" s="59">
        <f t="shared" si="30"/>
        <v>0</v>
      </c>
      <c r="W44" s="37">
        <v>10</v>
      </c>
      <c r="X44" s="37">
        <v>10</v>
      </c>
      <c r="Y44" s="219"/>
      <c r="Z44" s="219"/>
      <c r="AA44" s="219">
        <v>5</v>
      </c>
      <c r="AB44" s="219"/>
      <c r="AC44" s="219"/>
      <c r="AD44" s="219"/>
      <c r="AE44" s="37"/>
      <c r="AF44" s="37"/>
      <c r="AG44" s="37"/>
      <c r="AH44" s="37"/>
      <c r="AI44" s="93" t="s">
        <v>49</v>
      </c>
      <c r="AJ44" s="147" t="s">
        <v>268</v>
      </c>
    </row>
    <row r="45" spans="1:36" ht="12.75">
      <c r="A45" s="61">
        <v>4</v>
      </c>
      <c r="B45" s="89" t="s">
        <v>253</v>
      </c>
      <c r="C45" s="37"/>
      <c r="D45" s="37"/>
      <c r="E45" s="37"/>
      <c r="F45" s="37">
        <v>1</v>
      </c>
      <c r="G45" s="37"/>
      <c r="H45" s="37"/>
      <c r="I45" s="61">
        <v>1</v>
      </c>
      <c r="J45" s="61"/>
      <c r="K45" s="61"/>
      <c r="L45" s="61">
        <v>1</v>
      </c>
      <c r="M45" s="145"/>
      <c r="N45" s="145" t="s">
        <v>242</v>
      </c>
      <c r="O45" s="146">
        <v>35</v>
      </c>
      <c r="P45" s="218">
        <v>55</v>
      </c>
      <c r="Q45" s="225">
        <v>15</v>
      </c>
      <c r="R45" s="225"/>
      <c r="S45" s="225">
        <v>20</v>
      </c>
      <c r="T45" s="225"/>
      <c r="U45" s="225">
        <v>20</v>
      </c>
      <c r="V45" s="59"/>
      <c r="W45" s="37"/>
      <c r="X45" s="37"/>
      <c r="Y45" s="219"/>
      <c r="Z45" s="219"/>
      <c r="AA45" s="219"/>
      <c r="AB45" s="219"/>
      <c r="AC45" s="219">
        <v>15</v>
      </c>
      <c r="AD45" s="219"/>
      <c r="AE45" s="37">
        <v>20</v>
      </c>
      <c r="AF45" s="37"/>
      <c r="AG45" s="37">
        <v>20</v>
      </c>
      <c r="AH45" s="37"/>
      <c r="AI45" s="93" t="s">
        <v>49</v>
      </c>
      <c r="AJ45" s="147" t="s">
        <v>268</v>
      </c>
    </row>
    <row r="46" spans="1:36" ht="25.5">
      <c r="A46" s="61">
        <v>5</v>
      </c>
      <c r="B46" s="89" t="s">
        <v>255</v>
      </c>
      <c r="C46" s="37"/>
      <c r="D46" s="37"/>
      <c r="E46" s="37"/>
      <c r="F46" s="37">
        <v>1</v>
      </c>
      <c r="G46" s="37"/>
      <c r="H46" s="37"/>
      <c r="I46" s="61">
        <v>1</v>
      </c>
      <c r="J46" s="61"/>
      <c r="K46" s="61"/>
      <c r="L46" s="61">
        <v>1</v>
      </c>
      <c r="M46" s="145"/>
      <c r="N46" s="145" t="s">
        <v>89</v>
      </c>
      <c r="O46" s="146">
        <v>30</v>
      </c>
      <c r="P46" s="218">
        <v>30</v>
      </c>
      <c r="Q46" s="225">
        <v>20</v>
      </c>
      <c r="R46" s="225">
        <v>10</v>
      </c>
      <c r="S46" s="225"/>
      <c r="T46" s="225"/>
      <c r="U46" s="225"/>
      <c r="V46" s="59"/>
      <c r="W46" s="37"/>
      <c r="X46" s="37"/>
      <c r="Y46" s="219"/>
      <c r="Z46" s="219"/>
      <c r="AA46" s="219"/>
      <c r="AB46" s="219"/>
      <c r="AC46" s="219">
        <v>20</v>
      </c>
      <c r="AD46" s="219">
        <v>10</v>
      </c>
      <c r="AE46" s="37"/>
      <c r="AF46" s="37"/>
      <c r="AG46" s="37"/>
      <c r="AH46" s="37"/>
      <c r="AI46" s="93" t="s">
        <v>49</v>
      </c>
      <c r="AJ46" s="147" t="s">
        <v>268</v>
      </c>
    </row>
    <row r="47" spans="1:36" ht="12.75">
      <c r="A47" s="61">
        <v>6</v>
      </c>
      <c r="B47" s="89" t="s">
        <v>219</v>
      </c>
      <c r="C47" s="37"/>
      <c r="D47" s="37"/>
      <c r="E47" s="37"/>
      <c r="F47" s="37">
        <v>1</v>
      </c>
      <c r="G47" s="37"/>
      <c r="H47" s="37"/>
      <c r="I47" s="61">
        <v>1</v>
      </c>
      <c r="J47" s="61"/>
      <c r="K47" s="61"/>
      <c r="L47" s="61">
        <v>1</v>
      </c>
      <c r="M47" s="145"/>
      <c r="N47" s="145" t="s">
        <v>89</v>
      </c>
      <c r="O47" s="146">
        <v>30</v>
      </c>
      <c r="P47" s="218">
        <v>30</v>
      </c>
      <c r="Q47" s="225">
        <v>20</v>
      </c>
      <c r="R47" s="225">
        <v>10</v>
      </c>
      <c r="S47" s="225"/>
      <c r="T47" s="225"/>
      <c r="U47" s="225"/>
      <c r="V47" s="59"/>
      <c r="W47" s="37"/>
      <c r="X47" s="37"/>
      <c r="Y47" s="219"/>
      <c r="Z47" s="219"/>
      <c r="AA47" s="219"/>
      <c r="AB47" s="219"/>
      <c r="AC47" s="219">
        <v>20</v>
      </c>
      <c r="AD47" s="219">
        <v>10</v>
      </c>
      <c r="AE47" s="37"/>
      <c r="AF47" s="37"/>
      <c r="AG47" s="37"/>
      <c r="AH47" s="37"/>
      <c r="AI47" s="93" t="s">
        <v>49</v>
      </c>
      <c r="AJ47" s="147" t="s">
        <v>268</v>
      </c>
    </row>
    <row r="48" spans="1:36" ht="25.5">
      <c r="A48" s="61">
        <v>11</v>
      </c>
      <c r="B48" s="89" t="s">
        <v>224</v>
      </c>
      <c r="C48" s="37"/>
      <c r="D48" s="37"/>
      <c r="E48" s="37"/>
      <c r="F48" s="37">
        <v>2</v>
      </c>
      <c r="G48" s="37"/>
      <c r="H48" s="37"/>
      <c r="I48" s="61">
        <v>2</v>
      </c>
      <c r="J48" s="61"/>
      <c r="K48" s="61"/>
      <c r="L48" s="61">
        <v>2</v>
      </c>
      <c r="M48" s="148"/>
      <c r="N48" s="145" t="s">
        <v>83</v>
      </c>
      <c r="O48" s="146">
        <v>40</v>
      </c>
      <c r="P48" s="218">
        <v>50</v>
      </c>
      <c r="Q48" s="225">
        <v>20</v>
      </c>
      <c r="R48" s="225">
        <v>20</v>
      </c>
      <c r="S48" s="225"/>
      <c r="T48" s="225"/>
      <c r="U48" s="225">
        <v>10</v>
      </c>
      <c r="V48" s="59"/>
      <c r="W48" s="37"/>
      <c r="X48" s="37"/>
      <c r="Y48" s="219"/>
      <c r="Z48" s="219"/>
      <c r="AA48" s="219"/>
      <c r="AB48" s="219"/>
      <c r="AC48" s="219">
        <v>20</v>
      </c>
      <c r="AD48" s="219">
        <v>20</v>
      </c>
      <c r="AE48" s="37"/>
      <c r="AF48" s="37"/>
      <c r="AG48" s="37">
        <v>10</v>
      </c>
      <c r="AH48" s="37"/>
      <c r="AI48" s="93" t="s">
        <v>50</v>
      </c>
      <c r="AJ48" s="147" t="s">
        <v>267</v>
      </c>
    </row>
    <row r="49" spans="1:36" ht="24">
      <c r="A49" s="61">
        <v>12</v>
      </c>
      <c r="B49" s="89" t="s">
        <v>226</v>
      </c>
      <c r="C49" s="37">
        <v>2</v>
      </c>
      <c r="D49" s="37"/>
      <c r="E49" s="37"/>
      <c r="F49" s="37"/>
      <c r="G49" s="37"/>
      <c r="H49" s="37"/>
      <c r="I49" s="61">
        <v>2</v>
      </c>
      <c r="J49" s="61"/>
      <c r="K49" s="61"/>
      <c r="L49" s="61">
        <v>2</v>
      </c>
      <c r="M49" s="148" t="s">
        <v>89</v>
      </c>
      <c r="N49" s="145"/>
      <c r="O49" s="146">
        <v>30</v>
      </c>
      <c r="P49" s="218">
        <v>50</v>
      </c>
      <c r="Q49" s="225">
        <v>10</v>
      </c>
      <c r="R49" s="225"/>
      <c r="S49" s="225">
        <v>20</v>
      </c>
      <c r="T49" s="225"/>
      <c r="U49" s="225">
        <v>20</v>
      </c>
      <c r="V49" s="59"/>
      <c r="W49" s="37">
        <v>10</v>
      </c>
      <c r="X49" s="37"/>
      <c r="Y49" s="219">
        <v>20</v>
      </c>
      <c r="Z49" s="219"/>
      <c r="AA49" s="219">
        <v>20</v>
      </c>
      <c r="AB49" s="219"/>
      <c r="AC49" s="219"/>
      <c r="AD49" s="219"/>
      <c r="AE49" s="37"/>
      <c r="AF49" s="37"/>
      <c r="AG49" s="37"/>
      <c r="AH49" s="37"/>
      <c r="AI49" s="93" t="s">
        <v>52</v>
      </c>
      <c r="AJ49" s="147" t="s">
        <v>98</v>
      </c>
    </row>
    <row r="50" spans="1:36" ht="25.5">
      <c r="A50" s="61"/>
      <c r="B50" s="89" t="s">
        <v>239</v>
      </c>
      <c r="C50" s="37"/>
      <c r="D50" s="37"/>
      <c r="E50" s="37"/>
      <c r="F50" s="37">
        <v>2</v>
      </c>
      <c r="G50" s="37"/>
      <c r="H50" s="37"/>
      <c r="I50" s="61">
        <v>2</v>
      </c>
      <c r="J50" s="61"/>
      <c r="K50" s="61"/>
      <c r="L50" s="61">
        <v>2</v>
      </c>
      <c r="M50" s="145"/>
      <c r="N50" s="145" t="s">
        <v>83</v>
      </c>
      <c r="O50" s="146">
        <v>30</v>
      </c>
      <c r="P50" s="218">
        <v>50</v>
      </c>
      <c r="Q50" s="225">
        <v>20</v>
      </c>
      <c r="R50" s="225"/>
      <c r="S50" s="225">
        <v>10</v>
      </c>
      <c r="T50" s="225"/>
      <c r="U50" s="225">
        <v>20</v>
      </c>
      <c r="V50" s="59"/>
      <c r="W50" s="37"/>
      <c r="X50" s="37"/>
      <c r="Y50" s="219"/>
      <c r="Z50" s="219"/>
      <c r="AA50" s="219"/>
      <c r="AB50" s="219"/>
      <c r="AC50" s="37">
        <v>20</v>
      </c>
      <c r="AD50" s="37"/>
      <c r="AE50" s="219">
        <v>10</v>
      </c>
      <c r="AF50" s="219"/>
      <c r="AG50" s="219">
        <v>20</v>
      </c>
      <c r="AH50" s="219"/>
      <c r="AI50" s="93" t="s">
        <v>50</v>
      </c>
      <c r="AJ50" s="147" t="s">
        <v>267</v>
      </c>
    </row>
    <row r="51" spans="1:36" s="107" customFormat="1" ht="12.75">
      <c r="A51" s="113"/>
      <c r="B51" s="152" t="s">
        <v>34</v>
      </c>
      <c r="C51" s="113">
        <f>SUM(C42:C50)</f>
        <v>6</v>
      </c>
      <c r="D51" s="113"/>
      <c r="E51" s="113"/>
      <c r="F51" s="113">
        <f>SUM(F42:F50)</f>
        <v>7</v>
      </c>
      <c r="G51" s="113"/>
      <c r="H51" s="113"/>
      <c r="I51" s="113">
        <f>SUM(I42:I50)</f>
        <v>13</v>
      </c>
      <c r="J51" s="113"/>
      <c r="K51" s="113"/>
      <c r="L51" s="113">
        <f>SUM(L42:L50)</f>
        <v>13</v>
      </c>
      <c r="M51" s="153"/>
      <c r="N51" s="153"/>
      <c r="O51" s="153">
        <f aca="true" t="shared" si="31" ref="O51:Y51">SUM(O42:O50)</f>
        <v>265</v>
      </c>
      <c r="P51" s="153">
        <f t="shared" si="31"/>
        <v>370</v>
      </c>
      <c r="Q51" s="121">
        <f t="shared" si="31"/>
        <v>135</v>
      </c>
      <c r="R51" s="121">
        <f t="shared" si="31"/>
        <v>80</v>
      </c>
      <c r="S51" s="121">
        <f t="shared" si="31"/>
        <v>50</v>
      </c>
      <c r="T51" s="121">
        <f t="shared" si="31"/>
        <v>0</v>
      </c>
      <c r="U51" s="121">
        <f t="shared" si="31"/>
        <v>105</v>
      </c>
      <c r="V51" s="121">
        <f t="shared" si="31"/>
        <v>0</v>
      </c>
      <c r="W51" s="113">
        <f t="shared" si="31"/>
        <v>40</v>
      </c>
      <c r="X51" s="113">
        <f t="shared" si="31"/>
        <v>40</v>
      </c>
      <c r="Y51" s="113">
        <f t="shared" si="31"/>
        <v>20</v>
      </c>
      <c r="Z51" s="113"/>
      <c r="AA51" s="113">
        <f>SUM(AA42:AA50)</f>
        <v>50</v>
      </c>
      <c r="AB51" s="113"/>
      <c r="AC51" s="113">
        <f>SUM(AC42:AC50)</f>
        <v>95</v>
      </c>
      <c r="AD51" s="113">
        <f>SUM(AD42:AD50)</f>
        <v>40</v>
      </c>
      <c r="AE51" s="113">
        <f>SUM(AE42:AE50)</f>
        <v>30</v>
      </c>
      <c r="AF51" s="113"/>
      <c r="AG51" s="113">
        <f>SUM(AG42:AG50)</f>
        <v>50</v>
      </c>
      <c r="AH51" s="113"/>
      <c r="AI51" s="154"/>
      <c r="AJ51" s="155"/>
    </row>
    <row r="52" spans="1:36" ht="12.75">
      <c r="A52" s="61"/>
      <c r="B52" s="229" t="s">
        <v>293</v>
      </c>
      <c r="C52" s="230">
        <v>6</v>
      </c>
      <c r="D52" s="37"/>
      <c r="E52" s="37"/>
      <c r="F52" s="37">
        <v>7</v>
      </c>
      <c r="G52" s="37"/>
      <c r="H52" s="37"/>
      <c r="I52" s="61"/>
      <c r="J52" s="61"/>
      <c r="K52" s="61">
        <f>E52+H52</f>
        <v>0</v>
      </c>
      <c r="L52" s="61">
        <f>SUM(I52:K52)</f>
        <v>0</v>
      </c>
      <c r="M52" s="145"/>
      <c r="N52" s="145"/>
      <c r="O52" s="146">
        <v>1164</v>
      </c>
      <c r="P52" s="144">
        <v>1554</v>
      </c>
      <c r="Q52" s="59">
        <v>464</v>
      </c>
      <c r="R52" s="59">
        <v>155</v>
      </c>
      <c r="S52" s="59">
        <v>395</v>
      </c>
      <c r="T52" s="59">
        <v>150</v>
      </c>
      <c r="U52" s="59">
        <v>390</v>
      </c>
      <c r="V52" s="59">
        <v>150</v>
      </c>
      <c r="W52" s="37">
        <v>199</v>
      </c>
      <c r="X52" s="37">
        <v>90</v>
      </c>
      <c r="Y52" s="37">
        <v>225</v>
      </c>
      <c r="Z52" s="37">
        <v>70</v>
      </c>
      <c r="AA52" s="37">
        <v>230</v>
      </c>
      <c r="AB52" s="37"/>
      <c r="AC52" s="37">
        <v>270</v>
      </c>
      <c r="AD52" s="37">
        <v>65</v>
      </c>
      <c r="AE52" s="37">
        <v>170</v>
      </c>
      <c r="AF52" s="37">
        <v>80</v>
      </c>
      <c r="AG52" s="37">
        <v>155</v>
      </c>
      <c r="AH52" s="37">
        <v>150</v>
      </c>
      <c r="AI52" s="151"/>
      <c r="AJ52" s="147"/>
    </row>
    <row r="53" spans="1:36" s="7" customFormat="1" ht="12.75" customHeight="1">
      <c r="A53" s="227"/>
      <c r="B53" s="228" t="s">
        <v>290</v>
      </c>
      <c r="C53" s="144">
        <f>SUM(C27,C40)</f>
        <v>28</v>
      </c>
      <c r="D53" s="144">
        <f>SUM(D27,)</f>
        <v>2</v>
      </c>
      <c r="E53" s="144">
        <f>SUM(E8:E52)</f>
        <v>0</v>
      </c>
      <c r="F53" s="144">
        <f>SUM(F27,F40)</f>
        <v>24</v>
      </c>
      <c r="G53" s="144">
        <f>SUM(G27)</f>
        <v>1</v>
      </c>
      <c r="H53" s="144">
        <v>5</v>
      </c>
      <c r="I53" s="144">
        <v>54</v>
      </c>
      <c r="J53" s="144">
        <v>1</v>
      </c>
      <c r="K53" s="144">
        <f>SUM(K8:K52)</f>
        <v>0</v>
      </c>
      <c r="L53" s="144" t="s">
        <v>289</v>
      </c>
      <c r="M53" s="143">
        <f>COUNTIF(M8:M52,"EGZ")</f>
        <v>5</v>
      </c>
      <c r="N53" s="143">
        <f>COUNTIF(N8:N52,"EGZ")</f>
        <v>8</v>
      </c>
      <c r="O53" s="161">
        <v>1169</v>
      </c>
      <c r="P53" s="144">
        <f>SUM(P27+P40)</f>
        <v>1544</v>
      </c>
      <c r="Q53" s="143">
        <f>(Q27+Q40)</f>
        <v>454</v>
      </c>
      <c r="R53" s="143">
        <f>SUM(R27,R40)</f>
        <v>135</v>
      </c>
      <c r="S53" s="143">
        <f>SUM(S27,S40)</f>
        <v>410</v>
      </c>
      <c r="T53" s="143">
        <f>SUM(T27,T40)</f>
        <v>160</v>
      </c>
      <c r="U53" s="143">
        <v>385</v>
      </c>
      <c r="V53" s="143">
        <v>150</v>
      </c>
      <c r="W53" s="143">
        <f>SUM(W27,W40)</f>
        <v>209</v>
      </c>
      <c r="X53" s="143">
        <v>80</v>
      </c>
      <c r="Y53" s="143">
        <v>230</v>
      </c>
      <c r="Z53" s="143">
        <v>70</v>
      </c>
      <c r="AA53" s="143">
        <v>220</v>
      </c>
      <c r="AB53" s="143">
        <f>SUM(AB8:AB52)</f>
        <v>0</v>
      </c>
      <c r="AC53" s="143">
        <v>235</v>
      </c>
      <c r="AD53" s="143">
        <v>45</v>
      </c>
      <c r="AE53" s="143">
        <v>190</v>
      </c>
      <c r="AF53" s="143">
        <v>90</v>
      </c>
      <c r="AG53" s="143">
        <v>165</v>
      </c>
      <c r="AH53" s="143">
        <v>150</v>
      </c>
      <c r="AI53" s="162">
        <f>SUM(AG53:AH53)</f>
        <v>315</v>
      </c>
      <c r="AJ53" s="163"/>
    </row>
    <row r="54" spans="1:36" s="7" customFormat="1" ht="12.75" customHeight="1">
      <c r="A54" s="218"/>
      <c r="B54" s="218" t="s">
        <v>285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3"/>
      <c r="N54" s="143"/>
      <c r="O54" s="161"/>
      <c r="P54" s="144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62"/>
      <c r="AJ54" s="163"/>
    </row>
    <row r="55" spans="1:36" s="7" customFormat="1" ht="12.75" customHeight="1">
      <c r="A55" s="218"/>
      <c r="B55" s="1" t="s">
        <v>94</v>
      </c>
      <c r="C55" s="144"/>
      <c r="D55" s="144"/>
      <c r="E55" s="144"/>
      <c r="F55" s="144">
        <v>2</v>
      </c>
      <c r="G55" s="144"/>
      <c r="H55" s="144"/>
      <c r="I55" s="144"/>
      <c r="J55" s="144"/>
      <c r="K55" s="144"/>
      <c r="L55" s="144">
        <v>2</v>
      </c>
      <c r="M55" s="143"/>
      <c r="N55" s="143"/>
      <c r="O55" s="161"/>
      <c r="P55" s="144">
        <v>70</v>
      </c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62"/>
      <c r="AJ55" s="163"/>
    </row>
    <row r="56" spans="1:36" s="7" customFormat="1" ht="12.75" customHeight="1">
      <c r="A56" s="218"/>
      <c r="B56" s="1" t="s">
        <v>287</v>
      </c>
      <c r="C56" s="144"/>
      <c r="D56" s="144"/>
      <c r="E56" s="144"/>
      <c r="F56" s="144">
        <v>3</v>
      </c>
      <c r="G56" s="144"/>
      <c r="H56" s="144"/>
      <c r="I56" s="144"/>
      <c r="J56" s="144"/>
      <c r="K56" s="144"/>
      <c r="L56" s="144">
        <v>3</v>
      </c>
      <c r="M56" s="143"/>
      <c r="N56" s="143"/>
      <c r="O56" s="161"/>
      <c r="P56" s="144">
        <v>80</v>
      </c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62"/>
      <c r="AJ56" s="163"/>
    </row>
    <row r="57" spans="1:36" s="7" customFormat="1" ht="49.5" customHeight="1">
      <c r="A57" s="145"/>
      <c r="B57" s="144" t="s">
        <v>34</v>
      </c>
      <c r="C57" s="450">
        <f>SUM(C53,D53)</f>
        <v>30</v>
      </c>
      <c r="D57" s="450"/>
      <c r="E57" s="462"/>
      <c r="F57" s="450">
        <v>30</v>
      </c>
      <c r="G57" s="450"/>
      <c r="H57" s="450"/>
      <c r="I57" s="145"/>
      <c r="J57" s="429" t="s">
        <v>43</v>
      </c>
      <c r="K57" s="430"/>
      <c r="L57" s="430"/>
      <c r="M57" s="422" t="s">
        <v>44</v>
      </c>
      <c r="N57" s="422"/>
      <c r="O57" s="164"/>
      <c r="P57" s="148"/>
      <c r="Q57" s="443" t="s">
        <v>298</v>
      </c>
      <c r="R57" s="443"/>
      <c r="S57" s="443"/>
      <c r="T57" s="443"/>
      <c r="U57" s="440" t="s">
        <v>302</v>
      </c>
      <c r="V57" s="440"/>
      <c r="W57" s="442" t="s">
        <v>294</v>
      </c>
      <c r="X57" s="442"/>
      <c r="Y57" s="442"/>
      <c r="Z57" s="442"/>
      <c r="AA57" s="442" t="s">
        <v>299</v>
      </c>
      <c r="AB57" s="442"/>
      <c r="AC57" s="442" t="s">
        <v>296</v>
      </c>
      <c r="AD57" s="442"/>
      <c r="AE57" s="442"/>
      <c r="AF57" s="442"/>
      <c r="AG57" s="438" t="s">
        <v>297</v>
      </c>
      <c r="AH57" s="439"/>
      <c r="AI57" s="165"/>
      <c r="AJ57" s="98"/>
    </row>
    <row r="58" spans="1:36" s="7" customFormat="1" ht="27.75" customHeight="1">
      <c r="A58" s="145"/>
      <c r="B58" s="145"/>
      <c r="C58" s="145"/>
      <c r="D58" s="145"/>
      <c r="E58" s="166"/>
      <c r="F58" s="145"/>
      <c r="G58" s="145"/>
      <c r="H58" s="145"/>
      <c r="I58" s="145"/>
      <c r="J58" s="422" t="s">
        <v>41</v>
      </c>
      <c r="K58" s="423"/>
      <c r="L58" s="423"/>
      <c r="M58" s="423"/>
      <c r="N58" s="423"/>
      <c r="O58" s="167"/>
      <c r="P58" s="148"/>
      <c r="Q58" s="440" t="s">
        <v>301</v>
      </c>
      <c r="R58" s="441"/>
      <c r="S58" s="441"/>
      <c r="T58" s="441"/>
      <c r="U58" s="441"/>
      <c r="V58" s="441"/>
      <c r="W58" s="442" t="s">
        <v>300</v>
      </c>
      <c r="X58" s="441"/>
      <c r="Y58" s="441"/>
      <c r="Z58" s="441"/>
      <c r="AA58" s="441"/>
      <c r="AB58" s="441"/>
      <c r="AC58" s="442" t="s">
        <v>295</v>
      </c>
      <c r="AD58" s="442"/>
      <c r="AE58" s="442"/>
      <c r="AF58" s="442"/>
      <c r="AG58" s="442"/>
      <c r="AH58" s="442"/>
      <c r="AI58" s="165"/>
      <c r="AJ58" s="98"/>
    </row>
    <row r="59" spans="1:36" s="7" customFormat="1" ht="12.75" customHeight="1" thickBo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17"/>
      <c r="N59" s="17"/>
      <c r="O59" s="17"/>
      <c r="P59" s="17"/>
      <c r="Q59" s="17"/>
      <c r="R59" s="17"/>
      <c r="S59" s="17"/>
      <c r="T59" s="17"/>
      <c r="U59" s="17"/>
      <c r="V59" s="141"/>
      <c r="W59" s="20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18"/>
      <c r="AJ59" s="19"/>
    </row>
    <row r="60" spans="1:36" ht="12.75" customHeight="1">
      <c r="A60" s="433" t="s">
        <v>26</v>
      </c>
      <c r="B60" s="434"/>
      <c r="C60" s="435" t="s">
        <v>27</v>
      </c>
      <c r="D60" s="436"/>
      <c r="E60" s="436"/>
      <c r="F60" s="436"/>
      <c r="G60" s="436"/>
      <c r="H60" s="436"/>
      <c r="I60" s="436"/>
      <c r="J60" s="436"/>
      <c r="K60" s="436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7"/>
      <c r="W60" s="31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</row>
    <row r="61" spans="1:36" ht="12.75">
      <c r="A61" s="431" t="s">
        <v>46</v>
      </c>
      <c r="B61" s="432"/>
      <c r="C61" s="432" t="s">
        <v>8</v>
      </c>
      <c r="D61" s="432"/>
      <c r="E61" s="432"/>
      <c r="F61" s="432"/>
      <c r="G61" s="432"/>
      <c r="H61" s="432"/>
      <c r="I61" s="432"/>
      <c r="J61" s="432"/>
      <c r="K61" s="432"/>
      <c r="L61" s="432"/>
      <c r="M61" s="432"/>
      <c r="N61" s="432"/>
      <c r="O61" s="432"/>
      <c r="P61" s="432"/>
      <c r="Q61" s="432"/>
      <c r="R61" s="67" t="s">
        <v>29</v>
      </c>
      <c r="S61" s="26"/>
      <c r="T61" s="26"/>
      <c r="U61" s="26"/>
      <c r="V61" s="27"/>
      <c r="W61" s="31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</row>
    <row r="62" spans="1:36" ht="12.75">
      <c r="A62" s="466" t="s">
        <v>38</v>
      </c>
      <c r="B62" s="465"/>
      <c r="C62" s="432" t="s">
        <v>9</v>
      </c>
      <c r="D62" s="432"/>
      <c r="E62" s="432"/>
      <c r="F62" s="432"/>
      <c r="G62" s="432"/>
      <c r="H62" s="432"/>
      <c r="I62" s="432"/>
      <c r="J62" s="432"/>
      <c r="K62" s="432"/>
      <c r="L62" s="432"/>
      <c r="M62" s="432"/>
      <c r="N62" s="432"/>
      <c r="O62" s="432"/>
      <c r="P62" s="432"/>
      <c r="Q62" s="432"/>
      <c r="R62" s="28" t="s">
        <v>16</v>
      </c>
      <c r="S62" s="26"/>
      <c r="T62" s="26"/>
      <c r="U62" s="27"/>
      <c r="V62" s="70"/>
      <c r="W62" s="31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</row>
    <row r="63" spans="1:36" ht="13.5" thickBot="1">
      <c r="A63" s="466"/>
      <c r="B63" s="465"/>
      <c r="C63" s="465" t="s">
        <v>12</v>
      </c>
      <c r="D63" s="465"/>
      <c r="E63" s="465"/>
      <c r="F63" s="465"/>
      <c r="G63" s="465"/>
      <c r="H63" s="465"/>
      <c r="I63" s="465"/>
      <c r="J63" s="465"/>
      <c r="K63" s="465"/>
      <c r="L63" s="465"/>
      <c r="M63" s="465"/>
      <c r="N63" s="465"/>
      <c r="O63" s="465"/>
      <c r="P63" s="465"/>
      <c r="Q63" s="465"/>
      <c r="R63" s="68" t="s">
        <v>45</v>
      </c>
      <c r="S63" s="29"/>
      <c r="T63" s="29"/>
      <c r="U63" s="30"/>
      <c r="V63" s="69"/>
      <c r="W63" s="31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</row>
    <row r="64" spans="1:36" ht="13.5" thickBot="1">
      <c r="A64" s="424"/>
      <c r="B64" s="425"/>
      <c r="C64" s="426" t="s">
        <v>42</v>
      </c>
      <c r="D64" s="427"/>
      <c r="E64" s="427"/>
      <c r="F64" s="427"/>
      <c r="G64" s="427"/>
      <c r="H64" s="427"/>
      <c r="I64" s="427"/>
      <c r="J64" s="427"/>
      <c r="K64" s="427"/>
      <c r="L64" s="427"/>
      <c r="M64" s="427"/>
      <c r="N64" s="427"/>
      <c r="O64" s="427"/>
      <c r="P64" s="427"/>
      <c r="Q64" s="428"/>
      <c r="R64" s="81"/>
      <c r="S64" s="79"/>
      <c r="T64" s="79"/>
      <c r="U64" s="79"/>
      <c r="V64" s="78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</row>
    <row r="65" spans="1:22" ht="12.75">
      <c r="A65" s="463" t="s">
        <v>22</v>
      </c>
      <c r="B65" s="464"/>
      <c r="C65" s="467" t="s">
        <v>20</v>
      </c>
      <c r="D65" s="468"/>
      <c r="E65" s="468"/>
      <c r="F65" s="468"/>
      <c r="G65" s="468"/>
      <c r="H65" s="468"/>
      <c r="I65" s="468"/>
      <c r="J65" s="468"/>
      <c r="K65" s="468"/>
      <c r="L65" s="468"/>
      <c r="M65" s="469"/>
      <c r="N65" s="467" t="s">
        <v>21</v>
      </c>
      <c r="O65" s="468"/>
      <c r="P65" s="470"/>
      <c r="Q65" s="437"/>
      <c r="R65" s="80"/>
      <c r="V65" s="3"/>
    </row>
    <row r="66" spans="1:22" ht="12.75">
      <c r="A66" s="456" t="s">
        <v>17</v>
      </c>
      <c r="B66" s="457"/>
      <c r="C66" s="444">
        <v>15</v>
      </c>
      <c r="D66" s="445"/>
      <c r="E66" s="445"/>
      <c r="F66" s="445"/>
      <c r="G66" s="445"/>
      <c r="H66" s="445"/>
      <c r="I66" s="445"/>
      <c r="J66" s="445"/>
      <c r="K66" s="445"/>
      <c r="L66" s="445"/>
      <c r="M66" s="458"/>
      <c r="N66" s="444">
        <v>15</v>
      </c>
      <c r="O66" s="445"/>
      <c r="P66" s="445"/>
      <c r="Q66" s="446"/>
      <c r="R66" s="4"/>
      <c r="V66" s="5"/>
    </row>
    <row r="67" spans="1:22" ht="12.75">
      <c r="A67" s="456" t="s">
        <v>18</v>
      </c>
      <c r="B67" s="457"/>
      <c r="C67" s="444">
        <v>15</v>
      </c>
      <c r="D67" s="445"/>
      <c r="E67" s="445"/>
      <c r="F67" s="445"/>
      <c r="G67" s="445"/>
      <c r="H67" s="445"/>
      <c r="I67" s="445"/>
      <c r="J67" s="445"/>
      <c r="K67" s="445"/>
      <c r="L67" s="445"/>
      <c r="M67" s="458"/>
      <c r="N67" s="444">
        <v>15</v>
      </c>
      <c r="O67" s="445"/>
      <c r="P67" s="445"/>
      <c r="Q67" s="446"/>
      <c r="R67" s="4"/>
      <c r="V67" s="5"/>
    </row>
    <row r="68" spans="1:22" ht="13.5" thickBot="1">
      <c r="A68" s="454" t="s">
        <v>19</v>
      </c>
      <c r="B68" s="455"/>
      <c r="C68" s="447"/>
      <c r="D68" s="448"/>
      <c r="E68" s="448"/>
      <c r="F68" s="448"/>
      <c r="G68" s="448"/>
      <c r="H68" s="448"/>
      <c r="I68" s="448"/>
      <c r="J68" s="448"/>
      <c r="K68" s="448"/>
      <c r="L68" s="448"/>
      <c r="M68" s="449"/>
      <c r="N68" s="447" t="s">
        <v>286</v>
      </c>
      <c r="O68" s="448"/>
      <c r="P68" s="448"/>
      <c r="Q68" s="459"/>
      <c r="R68" s="4"/>
      <c r="V68" s="5"/>
    </row>
    <row r="69" ht="12.75">
      <c r="V69" s="6"/>
    </row>
    <row r="70" ht="12.75">
      <c r="B70" s="95" t="s">
        <v>95</v>
      </c>
    </row>
    <row r="71" spans="2:3" ht="12.75">
      <c r="B71" s="1" t="s">
        <v>94</v>
      </c>
      <c r="C71" s="1" t="s">
        <v>96</v>
      </c>
    </row>
    <row r="72" spans="2:3" ht="12.75">
      <c r="B72" s="1" t="s">
        <v>275</v>
      </c>
      <c r="C72" s="1">
        <v>80</v>
      </c>
    </row>
    <row r="74" ht="12.75">
      <c r="B74" s="1" t="s">
        <v>240</v>
      </c>
    </row>
  </sheetData>
  <sheetProtection/>
  <mergeCells count="61">
    <mergeCell ref="A1:B1"/>
    <mergeCell ref="W6:AB6"/>
    <mergeCell ref="F57:H57"/>
    <mergeCell ref="M6:N6"/>
    <mergeCell ref="A2:AH2"/>
    <mergeCell ref="C57:E57"/>
    <mergeCell ref="C6:E6"/>
    <mergeCell ref="C4:L4"/>
    <mergeCell ref="I5:L5"/>
    <mergeCell ref="A3:AH3"/>
    <mergeCell ref="A65:B65"/>
    <mergeCell ref="C63:Q63"/>
    <mergeCell ref="A63:B63"/>
    <mergeCell ref="A62:B62"/>
    <mergeCell ref="C62:Q62"/>
    <mergeCell ref="C65:M65"/>
    <mergeCell ref="N65:Q65"/>
    <mergeCell ref="Q4:V6"/>
    <mergeCell ref="M4:N5"/>
    <mergeCell ref="P4:P7"/>
    <mergeCell ref="I6:I7"/>
    <mergeCell ref="J6:J7"/>
    <mergeCell ref="B4:B7"/>
    <mergeCell ref="L6:L7"/>
    <mergeCell ref="A4:A7"/>
    <mergeCell ref="C5:H5"/>
    <mergeCell ref="A68:B68"/>
    <mergeCell ref="A67:B67"/>
    <mergeCell ref="A66:B66"/>
    <mergeCell ref="C66:M66"/>
    <mergeCell ref="C61:Q61"/>
    <mergeCell ref="N68:Q68"/>
    <mergeCell ref="N67:Q67"/>
    <mergeCell ref="C67:M67"/>
    <mergeCell ref="N66:Q66"/>
    <mergeCell ref="C68:M68"/>
    <mergeCell ref="F6:H6"/>
    <mergeCell ref="AJ4:AJ7"/>
    <mergeCell ref="AI4:AI7"/>
    <mergeCell ref="AC6:AH6"/>
    <mergeCell ref="W4:AB5"/>
    <mergeCell ref="AC4:AH5"/>
    <mergeCell ref="K6:K7"/>
    <mergeCell ref="O4:O7"/>
    <mergeCell ref="AG57:AH57"/>
    <mergeCell ref="Q58:V58"/>
    <mergeCell ref="W58:AB58"/>
    <mergeCell ref="AC58:AH58"/>
    <mergeCell ref="Q57:T57"/>
    <mergeCell ref="W57:Z57"/>
    <mergeCell ref="AC57:AF57"/>
    <mergeCell ref="U57:V57"/>
    <mergeCell ref="AA57:AB57"/>
    <mergeCell ref="J58:N58"/>
    <mergeCell ref="A64:B64"/>
    <mergeCell ref="C64:Q64"/>
    <mergeCell ref="J57:L57"/>
    <mergeCell ref="M57:N57"/>
    <mergeCell ref="A61:B61"/>
    <mergeCell ref="A60:B60"/>
    <mergeCell ref="C60:V60"/>
  </mergeCells>
  <printOptions horizontalCentered="1"/>
  <pageMargins left="0" right="0" top="0" bottom="0" header="0" footer="0"/>
  <pageSetup fitToHeight="1" fitToWidth="1" horizontalDpi="600" verticalDpi="600" orientation="landscape" paperSize="9" scale="4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4"/>
  <sheetViews>
    <sheetView zoomScale="125" zoomScaleNormal="125" zoomScalePageLayoutView="0" workbookViewId="0" topLeftCell="A6">
      <selection activeCell="AI40" sqref="AI40"/>
    </sheetView>
  </sheetViews>
  <sheetFormatPr defaultColWidth="11.375" defaultRowHeight="12.75"/>
  <cols>
    <col min="1" max="1" width="5.25390625" style="0" customWidth="1"/>
    <col min="2" max="2" width="34.00390625" style="0" customWidth="1"/>
    <col min="3" max="3" width="5.25390625" style="0" customWidth="1"/>
    <col min="4" max="4" width="5.375" style="0" customWidth="1"/>
    <col min="5" max="5" width="5.00390625" style="0" customWidth="1"/>
    <col min="6" max="6" width="5.625" style="0" customWidth="1"/>
    <col min="7" max="7" width="4.125" style="0" customWidth="1"/>
    <col min="8" max="8" width="5.125" style="0" customWidth="1"/>
    <col min="9" max="9" width="4.75390625" style="0" customWidth="1"/>
    <col min="10" max="10" width="4.625" style="0" customWidth="1"/>
    <col min="11" max="11" width="5.25390625" style="0" customWidth="1"/>
    <col min="12" max="12" width="6.125" style="0" customWidth="1"/>
    <col min="13" max="13" width="7.125" style="0" customWidth="1"/>
    <col min="14" max="14" width="6.375" style="0" customWidth="1"/>
    <col min="15" max="15" width="8.625" style="0" customWidth="1"/>
    <col min="16" max="16" width="8.375" style="0" customWidth="1"/>
    <col min="17" max="17" width="5.375" style="0" customWidth="1"/>
    <col min="18" max="18" width="6.75390625" style="0" customWidth="1"/>
    <col min="19" max="19" width="6.25390625" style="0" customWidth="1"/>
    <col min="20" max="20" width="5.25390625" style="0" customWidth="1"/>
    <col min="21" max="21" width="5.75390625" style="0" customWidth="1"/>
    <col min="22" max="22" width="5.25390625" style="0" customWidth="1"/>
    <col min="23" max="23" width="6.625" style="0" customWidth="1"/>
    <col min="24" max="24" width="6.00390625" style="0" customWidth="1"/>
    <col min="25" max="25" width="6.25390625" style="0" customWidth="1"/>
    <col min="26" max="26" width="6.00390625" style="0" customWidth="1"/>
    <col min="27" max="27" width="6.75390625" style="0" customWidth="1"/>
    <col min="28" max="28" width="6.125" style="0" customWidth="1"/>
    <col min="29" max="29" width="5.00390625" style="0" customWidth="1"/>
    <col min="30" max="30" width="7.125" style="0" customWidth="1"/>
    <col min="31" max="31" width="6.25390625" style="0" customWidth="1"/>
    <col min="32" max="32" width="5.75390625" style="0" customWidth="1"/>
    <col min="33" max="34" width="6.75390625" style="0" customWidth="1"/>
    <col min="35" max="35" width="34.375" style="0" customWidth="1"/>
  </cols>
  <sheetData>
    <row r="1" spans="1:36" ht="15">
      <c r="A1" s="474"/>
      <c r="B1" s="474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1"/>
    </row>
    <row r="2" spans="1:36" ht="15" thickBot="1">
      <c r="A2" s="475" t="s">
        <v>33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254"/>
      <c r="AJ2" s="1"/>
    </row>
    <row r="3" spans="1:36" ht="27" customHeight="1" thickBot="1">
      <c r="A3" s="476" t="s">
        <v>279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255"/>
      <c r="AJ3" s="1"/>
    </row>
    <row r="4" spans="1:36" ht="13.5" customHeight="1" thickBot="1">
      <c r="A4" s="478" t="s">
        <v>23</v>
      </c>
      <c r="B4" s="481" t="s">
        <v>24</v>
      </c>
      <c r="C4" s="484" t="s">
        <v>7</v>
      </c>
      <c r="D4" s="485"/>
      <c r="E4" s="485"/>
      <c r="F4" s="485"/>
      <c r="G4" s="485"/>
      <c r="H4" s="485"/>
      <c r="I4" s="485"/>
      <c r="J4" s="485"/>
      <c r="K4" s="485"/>
      <c r="L4" s="486"/>
      <c r="M4" s="487" t="s">
        <v>10</v>
      </c>
      <c r="N4" s="488"/>
      <c r="O4" s="491" t="s">
        <v>48</v>
      </c>
      <c r="P4" s="494" t="s">
        <v>47</v>
      </c>
      <c r="Q4" s="484" t="s">
        <v>1</v>
      </c>
      <c r="R4" s="485"/>
      <c r="S4" s="485"/>
      <c r="T4" s="485"/>
      <c r="U4" s="485"/>
      <c r="V4" s="497"/>
      <c r="W4" s="484" t="s">
        <v>0</v>
      </c>
      <c r="X4" s="485"/>
      <c r="Y4" s="485"/>
      <c r="Z4" s="485"/>
      <c r="AA4" s="485"/>
      <c r="AB4" s="497"/>
      <c r="AC4" s="484" t="s">
        <v>32</v>
      </c>
      <c r="AD4" s="485"/>
      <c r="AE4" s="485"/>
      <c r="AF4" s="485"/>
      <c r="AG4" s="485"/>
      <c r="AH4" s="485"/>
      <c r="AI4" s="504" t="s">
        <v>31</v>
      </c>
      <c r="AJ4" s="1"/>
    </row>
    <row r="5" spans="1:36" ht="15" thickBot="1">
      <c r="A5" s="479"/>
      <c r="B5" s="482"/>
      <c r="C5" s="505" t="s">
        <v>36</v>
      </c>
      <c r="D5" s="506"/>
      <c r="E5" s="506"/>
      <c r="F5" s="506"/>
      <c r="G5" s="506"/>
      <c r="H5" s="507"/>
      <c r="I5" s="505" t="s">
        <v>35</v>
      </c>
      <c r="J5" s="506"/>
      <c r="K5" s="506"/>
      <c r="L5" s="508"/>
      <c r="M5" s="489"/>
      <c r="N5" s="490"/>
      <c r="O5" s="492"/>
      <c r="P5" s="495"/>
      <c r="Q5" s="498"/>
      <c r="R5" s="499"/>
      <c r="S5" s="499"/>
      <c r="T5" s="499"/>
      <c r="U5" s="499"/>
      <c r="V5" s="500"/>
      <c r="W5" s="501"/>
      <c r="X5" s="502"/>
      <c r="Y5" s="502"/>
      <c r="Z5" s="502"/>
      <c r="AA5" s="502"/>
      <c r="AB5" s="503"/>
      <c r="AC5" s="501"/>
      <c r="AD5" s="502"/>
      <c r="AE5" s="502"/>
      <c r="AF5" s="502"/>
      <c r="AG5" s="502"/>
      <c r="AH5" s="502"/>
      <c r="AI5" s="504"/>
      <c r="AJ5" s="1"/>
    </row>
    <row r="6" spans="1:36" ht="15" thickBot="1">
      <c r="A6" s="479"/>
      <c r="B6" s="482"/>
      <c r="C6" s="505" t="s">
        <v>4</v>
      </c>
      <c r="D6" s="506"/>
      <c r="E6" s="508"/>
      <c r="F6" s="505" t="s">
        <v>5</v>
      </c>
      <c r="G6" s="506"/>
      <c r="H6" s="507"/>
      <c r="I6" s="509" t="s">
        <v>37</v>
      </c>
      <c r="J6" s="509" t="s">
        <v>14</v>
      </c>
      <c r="K6" s="509" t="s">
        <v>15</v>
      </c>
      <c r="L6" s="509" t="s">
        <v>40</v>
      </c>
      <c r="M6" s="512" t="s">
        <v>13</v>
      </c>
      <c r="N6" s="513"/>
      <c r="O6" s="492"/>
      <c r="P6" s="495"/>
      <c r="Q6" s="501"/>
      <c r="R6" s="502"/>
      <c r="S6" s="502"/>
      <c r="T6" s="502"/>
      <c r="U6" s="502"/>
      <c r="V6" s="503"/>
      <c r="W6" s="512" t="s">
        <v>30</v>
      </c>
      <c r="X6" s="513"/>
      <c r="Y6" s="513"/>
      <c r="Z6" s="513"/>
      <c r="AA6" s="513"/>
      <c r="AB6" s="514"/>
      <c r="AC6" s="512" t="s">
        <v>30</v>
      </c>
      <c r="AD6" s="513"/>
      <c r="AE6" s="513"/>
      <c r="AF6" s="513"/>
      <c r="AG6" s="513"/>
      <c r="AH6" s="513"/>
      <c r="AI6" s="504"/>
      <c r="AJ6" s="1"/>
    </row>
    <row r="7" spans="1:36" ht="15" thickBot="1">
      <c r="A7" s="480"/>
      <c r="B7" s="483"/>
      <c r="C7" s="257" t="s">
        <v>37</v>
      </c>
      <c r="D7" s="258" t="s">
        <v>14</v>
      </c>
      <c r="E7" s="258" t="s">
        <v>15</v>
      </c>
      <c r="F7" s="259" t="s">
        <v>37</v>
      </c>
      <c r="G7" s="260" t="s">
        <v>14</v>
      </c>
      <c r="H7" s="258" t="s">
        <v>15</v>
      </c>
      <c r="I7" s="510"/>
      <c r="J7" s="510"/>
      <c r="K7" s="510"/>
      <c r="L7" s="511"/>
      <c r="M7" s="257" t="s">
        <v>4</v>
      </c>
      <c r="N7" s="262" t="s">
        <v>5</v>
      </c>
      <c r="O7" s="493"/>
      <c r="P7" s="496"/>
      <c r="Q7" s="259" t="s">
        <v>2</v>
      </c>
      <c r="R7" s="263" t="s">
        <v>3</v>
      </c>
      <c r="S7" s="263" t="s">
        <v>11</v>
      </c>
      <c r="T7" s="263" t="s">
        <v>14</v>
      </c>
      <c r="U7" s="263" t="s">
        <v>28</v>
      </c>
      <c r="V7" s="264" t="s">
        <v>15</v>
      </c>
      <c r="W7" s="257" t="s">
        <v>2</v>
      </c>
      <c r="X7" s="260" t="s">
        <v>3</v>
      </c>
      <c r="Y7" s="260" t="s">
        <v>11</v>
      </c>
      <c r="Z7" s="260" t="s">
        <v>14</v>
      </c>
      <c r="AA7" s="260" t="s">
        <v>28</v>
      </c>
      <c r="AB7" s="258" t="s">
        <v>15</v>
      </c>
      <c r="AC7" s="257" t="s">
        <v>2</v>
      </c>
      <c r="AD7" s="260" t="s">
        <v>3</v>
      </c>
      <c r="AE7" s="260" t="s">
        <v>11</v>
      </c>
      <c r="AF7" s="260" t="s">
        <v>14</v>
      </c>
      <c r="AG7" s="260" t="s">
        <v>28</v>
      </c>
      <c r="AH7" s="262" t="s">
        <v>15</v>
      </c>
      <c r="AI7" s="504"/>
      <c r="AJ7" s="1"/>
    </row>
    <row r="8" spans="1:36" ht="30">
      <c r="A8" s="265">
        <v>1</v>
      </c>
      <c r="B8" s="266" t="s">
        <v>112</v>
      </c>
      <c r="C8" s="267"/>
      <c r="D8" s="268"/>
      <c r="E8" s="269"/>
      <c r="F8" s="270">
        <v>2</v>
      </c>
      <c r="G8" s="271"/>
      <c r="H8" s="272"/>
      <c r="I8" s="273">
        <f>C8+F8</f>
        <v>2</v>
      </c>
      <c r="J8" s="274">
        <f>D8+G8</f>
        <v>0</v>
      </c>
      <c r="K8" s="275">
        <f>E8+H8</f>
        <v>0</v>
      </c>
      <c r="L8" s="265">
        <f aca="true" t="shared" si="0" ref="L8:L26">SUM(I8:K8)</f>
        <v>2</v>
      </c>
      <c r="M8" s="276"/>
      <c r="N8" s="276" t="s">
        <v>83</v>
      </c>
      <c r="O8" s="277">
        <f>SUM(Q8:T8)</f>
        <v>40</v>
      </c>
      <c r="P8" s="278">
        <f>SUM(Q8:V8)</f>
        <v>60</v>
      </c>
      <c r="Q8" s="279">
        <f aca="true" t="shared" si="1" ref="Q8:V17">W8+AC8</f>
        <v>20</v>
      </c>
      <c r="R8" s="280">
        <f t="shared" si="1"/>
        <v>20</v>
      </c>
      <c r="S8" s="280">
        <f t="shared" si="1"/>
        <v>0</v>
      </c>
      <c r="T8" s="280">
        <f t="shared" si="1"/>
        <v>0</v>
      </c>
      <c r="U8" s="280">
        <v>20</v>
      </c>
      <c r="V8" s="281">
        <f t="shared" si="1"/>
        <v>0</v>
      </c>
      <c r="W8" s="282"/>
      <c r="X8" s="283"/>
      <c r="Y8" s="283"/>
      <c r="Z8" s="283"/>
      <c r="AA8" s="283"/>
      <c r="AB8" s="284"/>
      <c r="AC8" s="282">
        <v>20</v>
      </c>
      <c r="AD8" s="285">
        <v>20</v>
      </c>
      <c r="AE8" s="285"/>
      <c r="AF8" s="285"/>
      <c r="AG8" s="283">
        <v>20</v>
      </c>
      <c r="AH8" s="285"/>
      <c r="AI8" s="286" t="s">
        <v>113</v>
      </c>
      <c r="AJ8" s="1"/>
    </row>
    <row r="9" spans="1:36" ht="30">
      <c r="A9" s="287">
        <v>2</v>
      </c>
      <c r="B9" s="266" t="s">
        <v>114</v>
      </c>
      <c r="C9" s="288">
        <v>4</v>
      </c>
      <c r="D9" s="289"/>
      <c r="E9" s="290"/>
      <c r="F9" s="291">
        <v>3</v>
      </c>
      <c r="G9" s="292"/>
      <c r="H9" s="293"/>
      <c r="I9" s="294">
        <f aca="true" t="shared" si="2" ref="I9:K25">C9+F9</f>
        <v>7</v>
      </c>
      <c r="J9" s="295">
        <f t="shared" si="2"/>
        <v>0</v>
      </c>
      <c r="K9" s="296">
        <f t="shared" si="2"/>
        <v>0</v>
      </c>
      <c r="L9" s="287">
        <f t="shared" si="0"/>
        <v>7</v>
      </c>
      <c r="M9" s="297" t="s">
        <v>89</v>
      </c>
      <c r="N9" s="298" t="s">
        <v>83</v>
      </c>
      <c r="O9" s="299">
        <v>190</v>
      </c>
      <c r="P9" s="300">
        <v>250</v>
      </c>
      <c r="Q9" s="301">
        <v>50</v>
      </c>
      <c r="R9" s="302">
        <f t="shared" si="1"/>
        <v>20</v>
      </c>
      <c r="S9" s="302">
        <f t="shared" si="1"/>
        <v>60</v>
      </c>
      <c r="T9" s="302">
        <f t="shared" si="1"/>
        <v>60</v>
      </c>
      <c r="U9" s="302">
        <v>60</v>
      </c>
      <c r="V9" s="303">
        <f t="shared" si="1"/>
        <v>0</v>
      </c>
      <c r="W9" s="304">
        <v>20</v>
      </c>
      <c r="X9" s="305">
        <v>20</v>
      </c>
      <c r="Y9" s="305">
        <v>20</v>
      </c>
      <c r="Z9" s="305">
        <v>30</v>
      </c>
      <c r="AA9" s="305">
        <v>30</v>
      </c>
      <c r="AB9" s="306"/>
      <c r="AC9" s="304">
        <v>30</v>
      </c>
      <c r="AD9" s="307"/>
      <c r="AE9" s="307">
        <v>40</v>
      </c>
      <c r="AF9" s="307">
        <v>30</v>
      </c>
      <c r="AG9" s="305">
        <v>30</v>
      </c>
      <c r="AH9" s="307"/>
      <c r="AI9" s="308" t="s">
        <v>50</v>
      </c>
      <c r="AJ9" s="1"/>
    </row>
    <row r="10" spans="1:36" ht="30">
      <c r="A10" s="287">
        <v>3</v>
      </c>
      <c r="B10" s="266" t="s">
        <v>115</v>
      </c>
      <c r="C10" s="288">
        <v>2</v>
      </c>
      <c r="D10" s="289"/>
      <c r="E10" s="290"/>
      <c r="F10" s="291"/>
      <c r="G10" s="292"/>
      <c r="H10" s="293"/>
      <c r="I10" s="294">
        <f t="shared" si="2"/>
        <v>2</v>
      </c>
      <c r="J10" s="295">
        <f t="shared" si="2"/>
        <v>0</v>
      </c>
      <c r="K10" s="296">
        <f t="shared" si="2"/>
        <v>0</v>
      </c>
      <c r="L10" s="287">
        <f t="shared" si="0"/>
        <v>2</v>
      </c>
      <c r="M10" s="297" t="s">
        <v>89</v>
      </c>
      <c r="N10" s="309"/>
      <c r="O10" s="299">
        <f aca="true" t="shared" si="3" ref="O10:O26">SUM(Q10:T10)</f>
        <v>40</v>
      </c>
      <c r="P10" s="300">
        <f aca="true" t="shared" si="4" ref="P10:P26">SUM(Q10:V10)</f>
        <v>50</v>
      </c>
      <c r="Q10" s="301">
        <f t="shared" si="1"/>
        <v>10</v>
      </c>
      <c r="R10" s="302">
        <f t="shared" si="1"/>
        <v>0</v>
      </c>
      <c r="S10" s="302">
        <f t="shared" si="1"/>
        <v>10</v>
      </c>
      <c r="T10" s="302">
        <f t="shared" si="1"/>
        <v>20</v>
      </c>
      <c r="U10" s="302">
        <f t="shared" si="1"/>
        <v>10</v>
      </c>
      <c r="V10" s="303">
        <f t="shared" si="1"/>
        <v>0</v>
      </c>
      <c r="W10" s="291">
        <v>10</v>
      </c>
      <c r="X10" s="289"/>
      <c r="Y10" s="289">
        <v>10</v>
      </c>
      <c r="Z10" s="289">
        <v>20</v>
      </c>
      <c r="AA10" s="289">
        <v>10</v>
      </c>
      <c r="AB10" s="293"/>
      <c r="AC10" s="291"/>
      <c r="AD10" s="289"/>
      <c r="AE10" s="290"/>
      <c r="AF10" s="290"/>
      <c r="AG10" s="289"/>
      <c r="AH10" s="290"/>
      <c r="AI10" s="308" t="s">
        <v>68</v>
      </c>
      <c r="AJ10" s="1"/>
    </row>
    <row r="11" spans="1:36" ht="15">
      <c r="A11" s="287">
        <v>4</v>
      </c>
      <c r="B11" s="266" t="s">
        <v>229</v>
      </c>
      <c r="C11" s="288">
        <v>2</v>
      </c>
      <c r="D11" s="289"/>
      <c r="E11" s="290"/>
      <c r="F11" s="291"/>
      <c r="G11" s="292"/>
      <c r="H11" s="293"/>
      <c r="I11" s="294">
        <f t="shared" si="2"/>
        <v>2</v>
      </c>
      <c r="J11" s="295">
        <f t="shared" si="2"/>
        <v>0</v>
      </c>
      <c r="K11" s="296">
        <f t="shared" si="2"/>
        <v>0</v>
      </c>
      <c r="L11" s="287">
        <f t="shared" si="0"/>
        <v>2</v>
      </c>
      <c r="M11" s="297" t="s">
        <v>83</v>
      </c>
      <c r="N11" s="309"/>
      <c r="O11" s="299">
        <f t="shared" si="3"/>
        <v>45</v>
      </c>
      <c r="P11" s="300">
        <f t="shared" si="4"/>
        <v>50</v>
      </c>
      <c r="Q11" s="301">
        <f t="shared" si="1"/>
        <v>20</v>
      </c>
      <c r="R11" s="302">
        <f t="shared" si="1"/>
        <v>15</v>
      </c>
      <c r="S11" s="302">
        <f t="shared" si="1"/>
        <v>10</v>
      </c>
      <c r="T11" s="302">
        <f t="shared" si="1"/>
        <v>0</v>
      </c>
      <c r="U11" s="302">
        <f t="shared" si="1"/>
        <v>5</v>
      </c>
      <c r="V11" s="303">
        <f t="shared" si="1"/>
        <v>0</v>
      </c>
      <c r="W11" s="291">
        <v>20</v>
      </c>
      <c r="X11" s="289">
        <v>15</v>
      </c>
      <c r="Y11" s="289">
        <v>10</v>
      </c>
      <c r="Z11" s="289"/>
      <c r="AA11" s="289">
        <v>5</v>
      </c>
      <c r="AB11" s="293"/>
      <c r="AC11" s="291"/>
      <c r="AD11" s="289"/>
      <c r="AE11" s="290"/>
      <c r="AF11" s="290"/>
      <c r="AG11" s="289"/>
      <c r="AH11" s="290"/>
      <c r="AI11" s="308" t="s">
        <v>116</v>
      </c>
      <c r="AJ11" s="1"/>
    </row>
    <row r="12" spans="1:36" ht="30">
      <c r="A12" s="287">
        <v>5</v>
      </c>
      <c r="B12" s="266" t="s">
        <v>119</v>
      </c>
      <c r="C12" s="288">
        <v>2</v>
      </c>
      <c r="D12" s="289"/>
      <c r="E12" s="310"/>
      <c r="F12" s="291">
        <v>1</v>
      </c>
      <c r="G12" s="292"/>
      <c r="H12" s="290"/>
      <c r="I12" s="294">
        <f t="shared" si="2"/>
        <v>3</v>
      </c>
      <c r="J12" s="295">
        <f t="shared" si="2"/>
        <v>0</v>
      </c>
      <c r="K12" s="296">
        <f t="shared" si="2"/>
        <v>0</v>
      </c>
      <c r="L12" s="287">
        <f t="shared" si="0"/>
        <v>3</v>
      </c>
      <c r="M12" s="311" t="s">
        <v>89</v>
      </c>
      <c r="N12" s="309" t="s">
        <v>120</v>
      </c>
      <c r="O12" s="299">
        <v>80</v>
      </c>
      <c r="P12" s="300">
        <v>100</v>
      </c>
      <c r="Q12" s="301">
        <f t="shared" si="1"/>
        <v>30</v>
      </c>
      <c r="R12" s="312">
        <v>0</v>
      </c>
      <c r="S12" s="312">
        <f t="shared" si="1"/>
        <v>0</v>
      </c>
      <c r="T12" s="312">
        <v>50</v>
      </c>
      <c r="U12" s="312">
        <v>20</v>
      </c>
      <c r="V12" s="303">
        <f t="shared" si="1"/>
        <v>0</v>
      </c>
      <c r="W12" s="291">
        <v>20</v>
      </c>
      <c r="X12" s="289"/>
      <c r="Y12" s="289"/>
      <c r="Z12" s="289">
        <v>30</v>
      </c>
      <c r="AA12" s="289">
        <v>10</v>
      </c>
      <c r="AB12" s="293"/>
      <c r="AC12" s="291">
        <v>10</v>
      </c>
      <c r="AD12" s="289"/>
      <c r="AE12" s="290"/>
      <c r="AF12" s="290">
        <v>20</v>
      </c>
      <c r="AG12" s="289">
        <v>10</v>
      </c>
      <c r="AH12" s="290"/>
      <c r="AI12" s="308" t="s">
        <v>121</v>
      </c>
      <c r="AJ12" s="1"/>
    </row>
    <row r="13" spans="1:36" ht="15">
      <c r="A13" s="287">
        <v>6</v>
      </c>
      <c r="B13" s="266" t="s">
        <v>122</v>
      </c>
      <c r="C13" s="288"/>
      <c r="D13" s="289"/>
      <c r="E13" s="290"/>
      <c r="F13" s="291">
        <v>2</v>
      </c>
      <c r="G13" s="292"/>
      <c r="H13" s="290"/>
      <c r="I13" s="294">
        <f t="shared" si="2"/>
        <v>2</v>
      </c>
      <c r="J13" s="295">
        <f t="shared" si="2"/>
        <v>0</v>
      </c>
      <c r="K13" s="296">
        <f t="shared" si="2"/>
        <v>0</v>
      </c>
      <c r="L13" s="287">
        <f t="shared" si="0"/>
        <v>2</v>
      </c>
      <c r="M13" s="311"/>
      <c r="N13" s="309" t="s">
        <v>83</v>
      </c>
      <c r="O13" s="299">
        <f t="shared" si="3"/>
        <v>40</v>
      </c>
      <c r="P13" s="300">
        <f>SUM(Q13:V13)</f>
        <v>50</v>
      </c>
      <c r="Q13" s="301">
        <f t="shared" si="1"/>
        <v>15</v>
      </c>
      <c r="R13" s="312">
        <f t="shared" si="1"/>
        <v>0</v>
      </c>
      <c r="S13" s="312">
        <f t="shared" si="1"/>
        <v>0</v>
      </c>
      <c r="T13" s="312">
        <f t="shared" si="1"/>
        <v>25</v>
      </c>
      <c r="U13" s="312">
        <f t="shared" si="1"/>
        <v>10</v>
      </c>
      <c r="V13" s="303">
        <f t="shared" si="1"/>
        <v>0</v>
      </c>
      <c r="W13" s="291"/>
      <c r="X13" s="289"/>
      <c r="Y13" s="289"/>
      <c r="Z13" s="289"/>
      <c r="AA13" s="289"/>
      <c r="AB13" s="293"/>
      <c r="AC13" s="291">
        <v>15</v>
      </c>
      <c r="AD13" s="288"/>
      <c r="AE13" s="289"/>
      <c r="AF13" s="289">
        <v>25</v>
      </c>
      <c r="AG13" s="289">
        <v>10</v>
      </c>
      <c r="AH13" s="290"/>
      <c r="AI13" s="313" t="s">
        <v>123</v>
      </c>
      <c r="AJ13" s="1"/>
    </row>
    <row r="14" spans="1:36" ht="45">
      <c r="A14" s="287">
        <v>7</v>
      </c>
      <c r="B14" s="266" t="s">
        <v>124</v>
      </c>
      <c r="C14" s="288"/>
      <c r="D14" s="289"/>
      <c r="E14" s="290"/>
      <c r="F14" s="291">
        <v>3</v>
      </c>
      <c r="G14" s="292"/>
      <c r="H14" s="290"/>
      <c r="I14" s="294">
        <f t="shared" si="2"/>
        <v>3</v>
      </c>
      <c r="J14" s="295">
        <f t="shared" si="2"/>
        <v>0</v>
      </c>
      <c r="K14" s="296">
        <f t="shared" si="2"/>
        <v>0</v>
      </c>
      <c r="L14" s="287">
        <f t="shared" si="0"/>
        <v>3</v>
      </c>
      <c r="M14" s="311"/>
      <c r="N14" s="309" t="s">
        <v>83</v>
      </c>
      <c r="O14" s="299">
        <f t="shared" si="3"/>
        <v>80</v>
      </c>
      <c r="P14" s="300">
        <f>SUM(Q14:V14)</f>
        <v>90</v>
      </c>
      <c r="Q14" s="301">
        <f t="shared" si="1"/>
        <v>35</v>
      </c>
      <c r="R14" s="312">
        <f t="shared" si="1"/>
        <v>10</v>
      </c>
      <c r="S14" s="312">
        <f t="shared" si="1"/>
        <v>0</v>
      </c>
      <c r="T14" s="312">
        <f t="shared" si="1"/>
        <v>35</v>
      </c>
      <c r="U14" s="312">
        <f t="shared" si="1"/>
        <v>10</v>
      </c>
      <c r="V14" s="303">
        <f t="shared" si="1"/>
        <v>0</v>
      </c>
      <c r="W14" s="304"/>
      <c r="X14" s="289"/>
      <c r="Y14" s="289"/>
      <c r="Z14" s="289"/>
      <c r="AA14" s="289"/>
      <c r="AB14" s="293"/>
      <c r="AC14" s="304">
        <v>35</v>
      </c>
      <c r="AD14" s="314">
        <v>10</v>
      </c>
      <c r="AE14" s="305"/>
      <c r="AF14" s="305">
        <v>35</v>
      </c>
      <c r="AG14" s="305">
        <v>10</v>
      </c>
      <c r="AH14" s="307"/>
      <c r="AI14" s="308" t="s">
        <v>125</v>
      </c>
      <c r="AJ14" s="1"/>
    </row>
    <row r="15" spans="1:36" ht="15">
      <c r="A15" s="287">
        <v>8</v>
      </c>
      <c r="B15" s="266" t="s">
        <v>130</v>
      </c>
      <c r="C15" s="288"/>
      <c r="D15" s="289"/>
      <c r="E15" s="290"/>
      <c r="F15" s="291">
        <v>2</v>
      </c>
      <c r="G15" s="289"/>
      <c r="H15" s="290"/>
      <c r="I15" s="294">
        <f t="shared" si="2"/>
        <v>2</v>
      </c>
      <c r="J15" s="295">
        <f t="shared" si="2"/>
        <v>0</v>
      </c>
      <c r="K15" s="296">
        <f t="shared" si="2"/>
        <v>0</v>
      </c>
      <c r="L15" s="287">
        <f t="shared" si="0"/>
        <v>2</v>
      </c>
      <c r="M15" s="311"/>
      <c r="N15" s="309" t="s">
        <v>89</v>
      </c>
      <c r="O15" s="299">
        <f t="shared" si="3"/>
        <v>40</v>
      </c>
      <c r="P15" s="315">
        <f t="shared" si="4"/>
        <v>50</v>
      </c>
      <c r="Q15" s="301">
        <f t="shared" si="1"/>
        <v>10</v>
      </c>
      <c r="R15" s="312">
        <v>10</v>
      </c>
      <c r="S15" s="312">
        <f t="shared" si="1"/>
        <v>0</v>
      </c>
      <c r="T15" s="312">
        <v>20</v>
      </c>
      <c r="U15" s="312">
        <f t="shared" si="1"/>
        <v>10</v>
      </c>
      <c r="V15" s="303">
        <f t="shared" si="1"/>
        <v>0</v>
      </c>
      <c r="W15" s="304"/>
      <c r="X15" s="288"/>
      <c r="Y15" s="288"/>
      <c r="Z15" s="288"/>
      <c r="AA15" s="289"/>
      <c r="AB15" s="293"/>
      <c r="AC15" s="304">
        <v>10</v>
      </c>
      <c r="AD15" s="314">
        <v>10</v>
      </c>
      <c r="AE15" s="314"/>
      <c r="AF15" s="314">
        <v>20</v>
      </c>
      <c r="AG15" s="305">
        <v>10</v>
      </c>
      <c r="AH15" s="307"/>
      <c r="AI15" s="286" t="s">
        <v>131</v>
      </c>
      <c r="AJ15" s="1"/>
    </row>
    <row r="16" spans="1:36" ht="30">
      <c r="A16" s="287">
        <v>9</v>
      </c>
      <c r="B16" s="266" t="s">
        <v>132</v>
      </c>
      <c r="C16" s="288">
        <v>1</v>
      </c>
      <c r="D16" s="289"/>
      <c r="E16" s="290"/>
      <c r="F16" s="291"/>
      <c r="G16" s="289"/>
      <c r="H16" s="290"/>
      <c r="I16" s="294">
        <f t="shared" si="2"/>
        <v>1</v>
      </c>
      <c r="J16" s="295">
        <f t="shared" si="2"/>
        <v>0</v>
      </c>
      <c r="K16" s="296">
        <f t="shared" si="2"/>
        <v>0</v>
      </c>
      <c r="L16" s="287">
        <f t="shared" si="0"/>
        <v>1</v>
      </c>
      <c r="M16" s="311" t="s">
        <v>89</v>
      </c>
      <c r="N16" s="309"/>
      <c r="O16" s="299">
        <f t="shared" si="3"/>
        <v>5</v>
      </c>
      <c r="P16" s="315">
        <f t="shared" si="4"/>
        <v>20</v>
      </c>
      <c r="Q16" s="301">
        <f t="shared" si="1"/>
        <v>5</v>
      </c>
      <c r="R16" s="312">
        <f t="shared" si="1"/>
        <v>0</v>
      </c>
      <c r="S16" s="312">
        <f t="shared" si="1"/>
        <v>0</v>
      </c>
      <c r="T16" s="312">
        <f t="shared" si="1"/>
        <v>0</v>
      </c>
      <c r="U16" s="312">
        <f t="shared" si="1"/>
        <v>15</v>
      </c>
      <c r="V16" s="303">
        <f t="shared" si="1"/>
        <v>0</v>
      </c>
      <c r="W16" s="304">
        <v>5</v>
      </c>
      <c r="X16" s="288"/>
      <c r="Y16" s="288"/>
      <c r="Z16" s="288"/>
      <c r="AA16" s="289">
        <v>15</v>
      </c>
      <c r="AB16" s="293"/>
      <c r="AC16" s="304"/>
      <c r="AD16" s="314"/>
      <c r="AE16" s="314"/>
      <c r="AF16" s="314"/>
      <c r="AG16" s="305"/>
      <c r="AH16" s="307"/>
      <c r="AI16" s="308" t="s">
        <v>50</v>
      </c>
      <c r="AJ16" s="1"/>
    </row>
    <row r="17" spans="1:36" ht="30">
      <c r="A17" s="287">
        <v>10</v>
      </c>
      <c r="B17" s="313" t="s">
        <v>133</v>
      </c>
      <c r="C17" s="316">
        <v>3</v>
      </c>
      <c r="D17" s="289"/>
      <c r="E17" s="290"/>
      <c r="F17" s="291">
        <v>3</v>
      </c>
      <c r="G17" s="292"/>
      <c r="H17" s="293"/>
      <c r="I17" s="294">
        <f t="shared" si="2"/>
        <v>6</v>
      </c>
      <c r="J17" s="295">
        <f t="shared" si="2"/>
        <v>0</v>
      </c>
      <c r="K17" s="296">
        <f t="shared" si="2"/>
        <v>0</v>
      </c>
      <c r="L17" s="287">
        <f t="shared" si="0"/>
        <v>6</v>
      </c>
      <c r="M17" s="311" t="s">
        <v>89</v>
      </c>
      <c r="N17" s="309" t="s">
        <v>83</v>
      </c>
      <c r="O17" s="299">
        <f t="shared" si="3"/>
        <v>180</v>
      </c>
      <c r="P17" s="315">
        <f t="shared" si="4"/>
        <v>195</v>
      </c>
      <c r="Q17" s="301">
        <f t="shared" si="1"/>
        <v>40</v>
      </c>
      <c r="R17" s="312">
        <f t="shared" si="1"/>
        <v>0</v>
      </c>
      <c r="S17" s="312">
        <f t="shared" si="1"/>
        <v>0</v>
      </c>
      <c r="T17" s="312">
        <f t="shared" si="1"/>
        <v>140</v>
      </c>
      <c r="U17" s="312">
        <f t="shared" si="1"/>
        <v>15</v>
      </c>
      <c r="V17" s="303">
        <f t="shared" si="1"/>
        <v>0</v>
      </c>
      <c r="W17" s="304">
        <v>20</v>
      </c>
      <c r="X17" s="289"/>
      <c r="Y17" s="289"/>
      <c r="Z17" s="289">
        <v>70</v>
      </c>
      <c r="AA17" s="289">
        <v>15</v>
      </c>
      <c r="AB17" s="293"/>
      <c r="AC17" s="304">
        <v>20</v>
      </c>
      <c r="AD17" s="314"/>
      <c r="AE17" s="314"/>
      <c r="AF17" s="314">
        <v>70</v>
      </c>
      <c r="AG17" s="305"/>
      <c r="AH17" s="307"/>
      <c r="AI17" s="308" t="s">
        <v>50</v>
      </c>
      <c r="AJ17" s="1"/>
    </row>
    <row r="18" spans="1:36" ht="30">
      <c r="A18" s="287">
        <v>11</v>
      </c>
      <c r="B18" s="313" t="s">
        <v>134</v>
      </c>
      <c r="C18" s="288">
        <v>2</v>
      </c>
      <c r="D18" s="289"/>
      <c r="E18" s="290"/>
      <c r="F18" s="291"/>
      <c r="G18" s="290"/>
      <c r="H18" s="293"/>
      <c r="I18" s="294">
        <f t="shared" si="2"/>
        <v>2</v>
      </c>
      <c r="J18" s="295">
        <f t="shared" si="2"/>
        <v>0</v>
      </c>
      <c r="K18" s="296">
        <f t="shared" si="2"/>
        <v>0</v>
      </c>
      <c r="L18" s="287">
        <f t="shared" si="0"/>
        <v>2</v>
      </c>
      <c r="M18" s="311" t="s">
        <v>89</v>
      </c>
      <c r="N18" s="309"/>
      <c r="O18" s="299">
        <f t="shared" si="3"/>
        <v>50</v>
      </c>
      <c r="P18" s="315">
        <v>50</v>
      </c>
      <c r="Q18" s="301">
        <f aca="true" t="shared" si="5" ref="Q18:V26">W18+AC18</f>
        <v>0</v>
      </c>
      <c r="R18" s="312">
        <f t="shared" si="5"/>
        <v>0</v>
      </c>
      <c r="S18" s="312">
        <f t="shared" si="5"/>
        <v>0</v>
      </c>
      <c r="T18" s="312">
        <v>50</v>
      </c>
      <c r="U18" s="312">
        <f t="shared" si="5"/>
        <v>0</v>
      </c>
      <c r="V18" s="303">
        <f t="shared" si="5"/>
        <v>0</v>
      </c>
      <c r="W18" s="304"/>
      <c r="X18" s="289"/>
      <c r="Y18" s="289"/>
      <c r="Z18" s="289">
        <v>50</v>
      </c>
      <c r="AA18" s="289"/>
      <c r="AB18" s="293"/>
      <c r="AC18" s="304"/>
      <c r="AD18" s="314"/>
      <c r="AE18" s="314"/>
      <c r="AF18" s="314"/>
      <c r="AG18" s="305"/>
      <c r="AH18" s="307"/>
      <c r="AI18" s="308" t="s">
        <v>68</v>
      </c>
      <c r="AJ18" s="1"/>
    </row>
    <row r="19" spans="1:36" ht="30">
      <c r="A19" s="287">
        <v>12</v>
      </c>
      <c r="B19" s="266" t="s">
        <v>135</v>
      </c>
      <c r="C19" s="288">
        <v>1</v>
      </c>
      <c r="D19" s="289"/>
      <c r="E19" s="290"/>
      <c r="F19" s="291">
        <v>1</v>
      </c>
      <c r="G19" s="289"/>
      <c r="H19" s="293"/>
      <c r="I19" s="294">
        <f t="shared" si="2"/>
        <v>2</v>
      </c>
      <c r="J19" s="295">
        <f t="shared" si="2"/>
        <v>0</v>
      </c>
      <c r="K19" s="296">
        <f t="shared" si="2"/>
        <v>0</v>
      </c>
      <c r="L19" s="287">
        <f t="shared" si="0"/>
        <v>2</v>
      </c>
      <c r="M19" s="297" t="s">
        <v>89</v>
      </c>
      <c r="N19" s="309" t="s">
        <v>83</v>
      </c>
      <c r="O19" s="299">
        <f t="shared" si="3"/>
        <v>60</v>
      </c>
      <c r="P19" s="315">
        <v>70</v>
      </c>
      <c r="Q19" s="301">
        <f t="shared" si="5"/>
        <v>30</v>
      </c>
      <c r="R19" s="312">
        <f t="shared" si="5"/>
        <v>0</v>
      </c>
      <c r="S19" s="312">
        <f t="shared" si="5"/>
        <v>30</v>
      </c>
      <c r="T19" s="312">
        <f t="shared" si="5"/>
        <v>0</v>
      </c>
      <c r="U19" s="312">
        <f t="shared" si="5"/>
        <v>10</v>
      </c>
      <c r="V19" s="303">
        <f t="shared" si="5"/>
        <v>0</v>
      </c>
      <c r="W19" s="304">
        <v>30</v>
      </c>
      <c r="X19" s="289"/>
      <c r="Y19" s="289"/>
      <c r="Z19" s="289"/>
      <c r="AA19" s="289">
        <v>5</v>
      </c>
      <c r="AB19" s="293"/>
      <c r="AC19" s="304"/>
      <c r="AD19" s="314"/>
      <c r="AE19" s="288">
        <v>30</v>
      </c>
      <c r="AF19" s="314"/>
      <c r="AG19" s="289">
        <v>5</v>
      </c>
      <c r="AH19" s="307"/>
      <c r="AI19" s="308" t="s">
        <v>50</v>
      </c>
      <c r="AJ19" s="1"/>
    </row>
    <row r="20" spans="1:36" ht="45">
      <c r="A20" s="287">
        <v>13</v>
      </c>
      <c r="B20" s="313" t="s">
        <v>136</v>
      </c>
      <c r="C20" s="288">
        <v>2</v>
      </c>
      <c r="D20" s="289"/>
      <c r="E20" s="290"/>
      <c r="F20" s="291"/>
      <c r="G20" s="289"/>
      <c r="H20" s="293"/>
      <c r="I20" s="294">
        <f t="shared" si="2"/>
        <v>2</v>
      </c>
      <c r="J20" s="295">
        <f t="shared" si="2"/>
        <v>0</v>
      </c>
      <c r="K20" s="296">
        <f t="shared" si="2"/>
        <v>0</v>
      </c>
      <c r="L20" s="287">
        <f t="shared" si="0"/>
        <v>2</v>
      </c>
      <c r="M20" s="311" t="s">
        <v>89</v>
      </c>
      <c r="N20" s="309"/>
      <c r="O20" s="299">
        <f t="shared" si="3"/>
        <v>45</v>
      </c>
      <c r="P20" s="315">
        <f t="shared" si="4"/>
        <v>50</v>
      </c>
      <c r="Q20" s="301">
        <f t="shared" si="5"/>
        <v>30</v>
      </c>
      <c r="R20" s="312">
        <f t="shared" si="5"/>
        <v>15</v>
      </c>
      <c r="S20" s="312">
        <f t="shared" si="5"/>
        <v>0</v>
      </c>
      <c r="T20" s="312">
        <f t="shared" si="5"/>
        <v>0</v>
      </c>
      <c r="U20" s="312">
        <f t="shared" si="5"/>
        <v>5</v>
      </c>
      <c r="V20" s="303">
        <f t="shared" si="5"/>
        <v>0</v>
      </c>
      <c r="W20" s="304">
        <v>30</v>
      </c>
      <c r="X20" s="289">
        <v>15</v>
      </c>
      <c r="Y20" s="289"/>
      <c r="Z20" s="289"/>
      <c r="AA20" s="289">
        <v>5</v>
      </c>
      <c r="AB20" s="293"/>
      <c r="AC20" s="304"/>
      <c r="AD20" s="314"/>
      <c r="AE20" s="288"/>
      <c r="AF20" s="314"/>
      <c r="AG20" s="289"/>
      <c r="AH20" s="307"/>
      <c r="AI20" s="308" t="s">
        <v>50</v>
      </c>
      <c r="AJ20" s="1"/>
    </row>
    <row r="21" spans="1:36" ht="30">
      <c r="A21" s="287">
        <v>14</v>
      </c>
      <c r="B21" s="266" t="s">
        <v>281</v>
      </c>
      <c r="C21" s="317"/>
      <c r="D21" s="289"/>
      <c r="E21" s="290"/>
      <c r="F21" s="291">
        <v>1</v>
      </c>
      <c r="G21" s="292"/>
      <c r="H21" s="293"/>
      <c r="I21" s="294">
        <f t="shared" si="2"/>
        <v>1</v>
      </c>
      <c r="J21" s="295">
        <f t="shared" si="2"/>
        <v>0</v>
      </c>
      <c r="K21" s="296">
        <f t="shared" si="2"/>
        <v>0</v>
      </c>
      <c r="L21" s="287">
        <f t="shared" si="0"/>
        <v>1</v>
      </c>
      <c r="M21" s="311"/>
      <c r="N21" s="309" t="s">
        <v>89</v>
      </c>
      <c r="O21" s="299">
        <v>15</v>
      </c>
      <c r="P21" s="315">
        <v>15</v>
      </c>
      <c r="Q21" s="301">
        <v>15</v>
      </c>
      <c r="R21" s="312">
        <f t="shared" si="5"/>
        <v>0</v>
      </c>
      <c r="S21" s="312">
        <f t="shared" si="5"/>
        <v>0</v>
      </c>
      <c r="T21" s="312">
        <f t="shared" si="5"/>
        <v>0</v>
      </c>
      <c r="U21" s="312">
        <f t="shared" si="5"/>
        <v>10</v>
      </c>
      <c r="V21" s="303">
        <f t="shared" si="5"/>
        <v>0</v>
      </c>
      <c r="W21" s="304"/>
      <c r="X21" s="289"/>
      <c r="Y21" s="289"/>
      <c r="Z21" s="289"/>
      <c r="AA21" s="289"/>
      <c r="AB21" s="293"/>
      <c r="AC21" s="304">
        <v>15</v>
      </c>
      <c r="AD21" s="314"/>
      <c r="AE21" s="288"/>
      <c r="AF21" s="314"/>
      <c r="AG21" s="289">
        <v>10</v>
      </c>
      <c r="AH21" s="307"/>
      <c r="AI21" s="308" t="s">
        <v>52</v>
      </c>
      <c r="AJ21" s="1"/>
    </row>
    <row r="22" spans="1:36" ht="30">
      <c r="A22" s="287">
        <v>15</v>
      </c>
      <c r="B22" s="266" t="s">
        <v>137</v>
      </c>
      <c r="C22" s="317">
        <v>3</v>
      </c>
      <c r="D22" s="289"/>
      <c r="E22" s="290"/>
      <c r="F22" s="291">
        <v>1</v>
      </c>
      <c r="G22" s="292"/>
      <c r="H22" s="293"/>
      <c r="I22" s="294">
        <f t="shared" si="2"/>
        <v>4</v>
      </c>
      <c r="J22" s="295">
        <f t="shared" si="2"/>
        <v>0</v>
      </c>
      <c r="K22" s="296">
        <f t="shared" si="2"/>
        <v>0</v>
      </c>
      <c r="L22" s="287">
        <f t="shared" si="0"/>
        <v>4</v>
      </c>
      <c r="M22" s="311" t="s">
        <v>89</v>
      </c>
      <c r="N22" s="309" t="s">
        <v>83</v>
      </c>
      <c r="O22" s="299">
        <f t="shared" si="3"/>
        <v>120</v>
      </c>
      <c r="P22" s="315">
        <v>130</v>
      </c>
      <c r="Q22" s="301">
        <f t="shared" si="5"/>
        <v>30</v>
      </c>
      <c r="R22" s="312">
        <f t="shared" si="5"/>
        <v>0</v>
      </c>
      <c r="S22" s="312">
        <f t="shared" si="5"/>
        <v>60</v>
      </c>
      <c r="T22" s="312">
        <f t="shared" si="5"/>
        <v>30</v>
      </c>
      <c r="U22" s="312">
        <v>10</v>
      </c>
      <c r="V22" s="303">
        <f t="shared" si="5"/>
        <v>0</v>
      </c>
      <c r="W22" s="304">
        <v>30</v>
      </c>
      <c r="X22" s="289"/>
      <c r="Y22" s="289">
        <v>60</v>
      </c>
      <c r="Z22" s="289"/>
      <c r="AA22" s="289">
        <v>5</v>
      </c>
      <c r="AB22" s="293"/>
      <c r="AC22" s="304"/>
      <c r="AD22" s="314"/>
      <c r="AE22" s="288"/>
      <c r="AF22" s="314">
        <v>30</v>
      </c>
      <c r="AG22" s="289">
        <v>5</v>
      </c>
      <c r="AH22" s="307"/>
      <c r="AI22" s="308" t="s">
        <v>87</v>
      </c>
      <c r="AJ22" s="1"/>
    </row>
    <row r="23" spans="1:36" ht="15">
      <c r="A23" s="287">
        <v>16</v>
      </c>
      <c r="B23" s="266" t="s">
        <v>138</v>
      </c>
      <c r="C23" s="288">
        <v>1</v>
      </c>
      <c r="D23" s="289"/>
      <c r="E23" s="290"/>
      <c r="F23" s="291">
        <v>1</v>
      </c>
      <c r="G23" s="292"/>
      <c r="H23" s="293"/>
      <c r="I23" s="294">
        <f t="shared" si="2"/>
        <v>2</v>
      </c>
      <c r="J23" s="295">
        <f t="shared" si="2"/>
        <v>0</v>
      </c>
      <c r="K23" s="296">
        <f t="shared" si="2"/>
        <v>0</v>
      </c>
      <c r="L23" s="287">
        <f t="shared" si="0"/>
        <v>2</v>
      </c>
      <c r="M23" s="311" t="s">
        <v>89</v>
      </c>
      <c r="N23" s="309" t="s">
        <v>89</v>
      </c>
      <c r="O23" s="299">
        <f t="shared" si="3"/>
        <v>60</v>
      </c>
      <c r="P23" s="315">
        <f t="shared" si="4"/>
        <v>60</v>
      </c>
      <c r="Q23" s="301">
        <f t="shared" si="5"/>
        <v>0</v>
      </c>
      <c r="R23" s="312">
        <f t="shared" si="5"/>
        <v>0</v>
      </c>
      <c r="S23" s="312">
        <f t="shared" si="5"/>
        <v>60</v>
      </c>
      <c r="T23" s="312">
        <f t="shared" si="5"/>
        <v>0</v>
      </c>
      <c r="U23" s="312">
        <f t="shared" si="5"/>
        <v>0</v>
      </c>
      <c r="V23" s="303">
        <f t="shared" si="5"/>
        <v>0</v>
      </c>
      <c r="W23" s="304"/>
      <c r="X23" s="289"/>
      <c r="Y23" s="289">
        <v>30</v>
      </c>
      <c r="Z23" s="289"/>
      <c r="AA23" s="289"/>
      <c r="AB23" s="293"/>
      <c r="AC23" s="304"/>
      <c r="AD23" s="314"/>
      <c r="AE23" s="288">
        <v>30</v>
      </c>
      <c r="AF23" s="314"/>
      <c r="AG23" s="305"/>
      <c r="AH23" s="307"/>
      <c r="AI23" s="308" t="s">
        <v>81</v>
      </c>
      <c r="AJ23" s="1"/>
    </row>
    <row r="24" spans="1:36" ht="30">
      <c r="A24" s="287">
        <v>17</v>
      </c>
      <c r="B24" s="266" t="s">
        <v>139</v>
      </c>
      <c r="C24" s="288">
        <v>1</v>
      </c>
      <c r="D24" s="289"/>
      <c r="E24" s="290"/>
      <c r="F24" s="291"/>
      <c r="G24" s="292"/>
      <c r="H24" s="293"/>
      <c r="I24" s="294">
        <f t="shared" si="2"/>
        <v>1</v>
      </c>
      <c r="J24" s="295">
        <f t="shared" si="2"/>
        <v>0</v>
      </c>
      <c r="K24" s="296">
        <f t="shared" si="2"/>
        <v>0</v>
      </c>
      <c r="L24" s="287">
        <f t="shared" si="0"/>
        <v>1</v>
      </c>
      <c r="M24" s="311" t="s">
        <v>89</v>
      </c>
      <c r="N24" s="309"/>
      <c r="O24" s="299">
        <f t="shared" si="3"/>
        <v>30</v>
      </c>
      <c r="P24" s="315">
        <f t="shared" si="4"/>
        <v>30</v>
      </c>
      <c r="Q24" s="301">
        <f t="shared" si="5"/>
        <v>0</v>
      </c>
      <c r="R24" s="312">
        <f t="shared" si="5"/>
        <v>0</v>
      </c>
      <c r="S24" s="312">
        <f t="shared" si="5"/>
        <v>30</v>
      </c>
      <c r="T24" s="312">
        <f t="shared" si="5"/>
        <v>0</v>
      </c>
      <c r="U24" s="312">
        <f t="shared" si="5"/>
        <v>0</v>
      </c>
      <c r="V24" s="303">
        <f t="shared" si="5"/>
        <v>0</v>
      </c>
      <c r="W24" s="304"/>
      <c r="X24" s="289"/>
      <c r="Y24" s="289">
        <v>30</v>
      </c>
      <c r="Z24" s="289"/>
      <c r="AA24" s="289"/>
      <c r="AB24" s="293"/>
      <c r="AC24" s="304"/>
      <c r="AD24" s="314"/>
      <c r="AE24" s="288"/>
      <c r="AF24" s="314"/>
      <c r="AG24" s="305"/>
      <c r="AH24" s="307"/>
      <c r="AI24" s="308" t="s">
        <v>140</v>
      </c>
      <c r="AJ24" s="1"/>
    </row>
    <row r="25" spans="1:36" ht="15">
      <c r="A25" s="287">
        <v>18</v>
      </c>
      <c r="B25" s="318" t="s">
        <v>311</v>
      </c>
      <c r="C25" s="289"/>
      <c r="D25" s="289"/>
      <c r="E25" s="289"/>
      <c r="F25" s="289"/>
      <c r="G25" s="289"/>
      <c r="H25" s="289">
        <v>2</v>
      </c>
      <c r="I25" s="295">
        <f t="shared" si="2"/>
        <v>0</v>
      </c>
      <c r="J25" s="295">
        <f t="shared" si="2"/>
        <v>0</v>
      </c>
      <c r="K25" s="295">
        <f t="shared" si="2"/>
        <v>2</v>
      </c>
      <c r="L25" s="295">
        <f t="shared" si="0"/>
        <v>2</v>
      </c>
      <c r="M25" s="319"/>
      <c r="N25" s="319" t="s">
        <v>89</v>
      </c>
      <c r="O25" s="233">
        <f t="shared" si="3"/>
        <v>0</v>
      </c>
      <c r="P25" s="256">
        <f t="shared" si="4"/>
        <v>80</v>
      </c>
      <c r="Q25" s="302">
        <f t="shared" si="5"/>
        <v>0</v>
      </c>
      <c r="R25" s="312">
        <f t="shared" si="5"/>
        <v>0</v>
      </c>
      <c r="S25" s="312">
        <f t="shared" si="5"/>
        <v>0</v>
      </c>
      <c r="T25" s="312">
        <f t="shared" si="5"/>
        <v>0</v>
      </c>
      <c r="U25" s="312">
        <f t="shared" si="5"/>
        <v>0</v>
      </c>
      <c r="V25" s="302">
        <f t="shared" si="5"/>
        <v>80</v>
      </c>
      <c r="W25" s="305"/>
      <c r="X25" s="289"/>
      <c r="Y25" s="289"/>
      <c r="Z25" s="289"/>
      <c r="AA25" s="289"/>
      <c r="AB25" s="289"/>
      <c r="AC25" s="305"/>
      <c r="AD25" s="305"/>
      <c r="AE25" s="289"/>
      <c r="AF25" s="305"/>
      <c r="AG25" s="305"/>
      <c r="AH25" s="307">
        <v>80</v>
      </c>
      <c r="AI25" s="308"/>
      <c r="AJ25" s="1"/>
    </row>
    <row r="26" spans="1:36" ht="15">
      <c r="A26" s="287">
        <v>19</v>
      </c>
      <c r="B26" s="318" t="s">
        <v>245</v>
      </c>
      <c r="C26" s="289"/>
      <c r="D26" s="289"/>
      <c r="E26" s="289"/>
      <c r="F26" s="289"/>
      <c r="G26" s="289"/>
      <c r="H26" s="289">
        <v>4</v>
      </c>
      <c r="I26" s="295">
        <f>C26+F26</f>
        <v>0</v>
      </c>
      <c r="J26" s="295">
        <f>D26+G26</f>
        <v>0</v>
      </c>
      <c r="K26" s="295">
        <f>E26+H26</f>
        <v>4</v>
      </c>
      <c r="L26" s="295">
        <f t="shared" si="0"/>
        <v>4</v>
      </c>
      <c r="M26" s="319"/>
      <c r="N26" s="319" t="s">
        <v>89</v>
      </c>
      <c r="O26" s="233">
        <f t="shared" si="3"/>
        <v>0</v>
      </c>
      <c r="P26" s="256">
        <f t="shared" si="4"/>
        <v>160</v>
      </c>
      <c r="Q26" s="302">
        <f t="shared" si="5"/>
        <v>0</v>
      </c>
      <c r="R26" s="312"/>
      <c r="S26" s="312">
        <f t="shared" si="5"/>
        <v>0</v>
      </c>
      <c r="T26" s="312">
        <f t="shared" si="5"/>
        <v>0</v>
      </c>
      <c r="U26" s="312">
        <f t="shared" si="5"/>
        <v>0</v>
      </c>
      <c r="V26" s="302">
        <f t="shared" si="5"/>
        <v>160</v>
      </c>
      <c r="W26" s="305"/>
      <c r="X26" s="289"/>
      <c r="Y26" s="289"/>
      <c r="Z26" s="289"/>
      <c r="AA26" s="289"/>
      <c r="AB26" s="289"/>
      <c r="AC26" s="305"/>
      <c r="AD26" s="305"/>
      <c r="AE26" s="289"/>
      <c r="AF26" s="305"/>
      <c r="AG26" s="305"/>
      <c r="AH26" s="307">
        <v>160</v>
      </c>
      <c r="AI26" s="308"/>
      <c r="AJ26" s="1"/>
    </row>
    <row r="27" spans="1:36" s="125" customFormat="1" ht="15">
      <c r="A27" s="320"/>
      <c r="B27" s="321" t="s">
        <v>34</v>
      </c>
      <c r="C27" s="322">
        <f>SUM(C9:C24)</f>
        <v>24</v>
      </c>
      <c r="D27" s="322">
        <f>SUM(D9:D24)</f>
        <v>0</v>
      </c>
      <c r="E27" s="322">
        <f>SUM(E9:E24)</f>
        <v>0</v>
      </c>
      <c r="F27" s="323">
        <f>SUM(F8:F24)</f>
        <v>20</v>
      </c>
      <c r="G27" s="323">
        <f>SUM(G8:G24)</f>
        <v>0</v>
      </c>
      <c r="H27" s="323">
        <f>SUM(H8:H26)</f>
        <v>6</v>
      </c>
      <c r="I27" s="323">
        <f>SUM(I8:I26)</f>
        <v>44</v>
      </c>
      <c r="J27" s="323">
        <f>SUM(J8:J26)</f>
        <v>0</v>
      </c>
      <c r="K27" s="323">
        <f>SUM(K8:K26)</f>
        <v>6</v>
      </c>
      <c r="L27" s="320">
        <f>SUM(L8:L26)</f>
        <v>50</v>
      </c>
      <c r="M27" s="324"/>
      <c r="N27" s="325"/>
      <c r="O27" s="326">
        <f>SUM(O8:O24)</f>
        <v>1120</v>
      </c>
      <c r="P27" s="326">
        <f>SUM(P8+P9+P10+P11+P12+P13+P14+P15+P16+P17+P18+P19+P20+P21+P22+P23+P24+P25+P26)</f>
        <v>1560</v>
      </c>
      <c r="Q27" s="327">
        <f>SUM(Q8+Q9+Q10+Q11+Q12+Q13+Q14+Q15+Q16+Q17+Q18+Q19+Q20+Q21+Q22+Q23+Q24)</f>
        <v>340</v>
      </c>
      <c r="R27" s="327">
        <f>SUM(R8+R9+R10+R11+R12+R13+R14+R15+R16+R17+R18+R19+R20+R21+R22+R23+R24)</f>
        <v>90</v>
      </c>
      <c r="S27" s="327">
        <f>SUM(S8+S9+S10+S11+S12+S13+S14+S15+S16+S17+S18+S19+S20+S21+S22+S23+S24)</f>
        <v>260</v>
      </c>
      <c r="T27" s="327">
        <f>SUM(T8+T9+T10+T11+T12+T13+T14+T15+T16+T17+T18+T19+T20+T21+T22+T23+T24)</f>
        <v>430</v>
      </c>
      <c r="U27" s="327">
        <f>SUM(U8+U9+U10+U11+U12+U13+U14+U15+U16+U17+U18+U19+U20+U21+U22+U23+U24)</f>
        <v>210</v>
      </c>
      <c r="V27" s="327">
        <f>SUM(V8+V9+V10+V11+V12+V13+V14+V15+V16+V17+V18+V19+V20+V21+V22+V23+V24+V25+V26)</f>
        <v>240</v>
      </c>
      <c r="W27" s="323">
        <f aca="true" t="shared" si="6" ref="W27:AB27">SUM(W9:W24)</f>
        <v>185</v>
      </c>
      <c r="X27" s="323">
        <f t="shared" si="6"/>
        <v>50</v>
      </c>
      <c r="Y27" s="323">
        <f t="shared" si="6"/>
        <v>160</v>
      </c>
      <c r="Z27" s="323">
        <f t="shared" si="6"/>
        <v>200</v>
      </c>
      <c r="AA27" s="323">
        <f t="shared" si="6"/>
        <v>100</v>
      </c>
      <c r="AB27" s="323">
        <f t="shared" si="6"/>
        <v>0</v>
      </c>
      <c r="AC27" s="322">
        <f>SUM(AC8:AC24)</f>
        <v>155</v>
      </c>
      <c r="AD27" s="322">
        <f>SUM(AD8:AD24)</f>
        <v>40</v>
      </c>
      <c r="AE27" s="322">
        <f>SUM(AE8:AE24)</f>
        <v>100</v>
      </c>
      <c r="AF27" s="322">
        <f>SUM(AF8:AF24)</f>
        <v>230</v>
      </c>
      <c r="AG27" s="322">
        <f>SUM(AG8:AG24)</f>
        <v>110</v>
      </c>
      <c r="AH27" s="328">
        <f>SUM(AH8+AH9+AH10+AH11+AH12+AH13+AH14+AH15+AH16+AH17+AH18+AH19+AH20+AH21+AH22+AH23+AH24+AH25+AH26)</f>
        <v>240</v>
      </c>
      <c r="AI27" s="329"/>
      <c r="AJ27" s="226"/>
    </row>
    <row r="28" spans="1:36" ht="15">
      <c r="A28" s="287"/>
      <c r="B28" s="266"/>
      <c r="C28" s="330"/>
      <c r="D28" s="305"/>
      <c r="E28" s="307"/>
      <c r="F28" s="304"/>
      <c r="G28" s="305"/>
      <c r="H28" s="306"/>
      <c r="I28" s="294"/>
      <c r="J28" s="295"/>
      <c r="K28" s="296"/>
      <c r="L28" s="287"/>
      <c r="M28" s="311"/>
      <c r="N28" s="309"/>
      <c r="O28" s="299"/>
      <c r="P28" s="315"/>
      <c r="Q28" s="301"/>
      <c r="R28" s="302"/>
      <c r="S28" s="302"/>
      <c r="T28" s="302"/>
      <c r="U28" s="302"/>
      <c r="V28" s="303">
        <f>SUM(V8:V24)</f>
        <v>0</v>
      </c>
      <c r="W28" s="304"/>
      <c r="X28" s="305"/>
      <c r="Y28" s="305"/>
      <c r="Z28" s="305"/>
      <c r="AA28" s="305"/>
      <c r="AB28" s="306"/>
      <c r="AC28" s="314"/>
      <c r="AD28" s="314"/>
      <c r="AE28" s="314"/>
      <c r="AF28" s="314"/>
      <c r="AG28" s="289"/>
      <c r="AH28" s="307"/>
      <c r="AI28" s="308"/>
      <c r="AJ28" s="1"/>
    </row>
    <row r="29" spans="1:36" s="138" customFormat="1" ht="15">
      <c r="A29" s="331"/>
      <c r="B29" s="332" t="s">
        <v>217</v>
      </c>
      <c r="C29" s="333"/>
      <c r="D29" s="334"/>
      <c r="E29" s="335"/>
      <c r="F29" s="336"/>
      <c r="G29" s="334"/>
      <c r="H29" s="337"/>
      <c r="I29" s="336"/>
      <c r="J29" s="334"/>
      <c r="K29" s="338"/>
      <c r="L29" s="331"/>
      <c r="M29" s="339"/>
      <c r="N29" s="340"/>
      <c r="O29" s="341"/>
      <c r="P29" s="341"/>
      <c r="Q29" s="342"/>
      <c r="R29" s="343"/>
      <c r="S29" s="343"/>
      <c r="T29" s="343"/>
      <c r="U29" s="343"/>
      <c r="V29" s="344"/>
      <c r="W29" s="336"/>
      <c r="X29" s="334"/>
      <c r="Y29" s="334"/>
      <c r="Z29" s="334"/>
      <c r="AA29" s="334"/>
      <c r="AB29" s="337"/>
      <c r="AC29" s="345"/>
      <c r="AD29" s="345"/>
      <c r="AE29" s="345"/>
      <c r="AF29" s="345"/>
      <c r="AG29" s="334"/>
      <c r="AH29" s="335"/>
      <c r="AI29" s="346"/>
      <c r="AJ29" s="226"/>
    </row>
    <row r="30" spans="1:36" ht="30">
      <c r="A30" s="287">
        <v>1</v>
      </c>
      <c r="B30" s="266" t="s">
        <v>126</v>
      </c>
      <c r="C30" s="288"/>
      <c r="D30" s="289"/>
      <c r="E30" s="290"/>
      <c r="F30" s="291">
        <v>1</v>
      </c>
      <c r="G30" s="347"/>
      <c r="H30" s="307"/>
      <c r="I30" s="294">
        <f aca="true" t="shared" si="7" ref="I30:K36">C30+F30</f>
        <v>1</v>
      </c>
      <c r="J30" s="295">
        <f t="shared" si="7"/>
        <v>0</v>
      </c>
      <c r="K30" s="296">
        <f t="shared" si="7"/>
        <v>0</v>
      </c>
      <c r="L30" s="287">
        <f>SUM(I30:K30)</f>
        <v>1</v>
      </c>
      <c r="M30" s="311"/>
      <c r="N30" s="309" t="s">
        <v>83</v>
      </c>
      <c r="O30" s="299">
        <f>SUM(Q30:T30)</f>
        <v>25</v>
      </c>
      <c r="P30" s="315">
        <f>SUM(Q30:V30)</f>
        <v>25</v>
      </c>
      <c r="Q30" s="301">
        <f aca="true" t="shared" si="8" ref="Q30:V36">W30+AC30</f>
        <v>15</v>
      </c>
      <c r="R30" s="302">
        <f t="shared" si="8"/>
        <v>10</v>
      </c>
      <c r="S30" s="302">
        <f t="shared" si="8"/>
        <v>0</v>
      </c>
      <c r="T30" s="302">
        <f t="shared" si="8"/>
        <v>0</v>
      </c>
      <c r="U30" s="302">
        <f t="shared" si="8"/>
        <v>0</v>
      </c>
      <c r="V30" s="303">
        <f t="shared" si="8"/>
        <v>0</v>
      </c>
      <c r="W30" s="304"/>
      <c r="X30" s="305"/>
      <c r="Y30" s="305"/>
      <c r="Z30" s="305"/>
      <c r="AA30" s="305"/>
      <c r="AB30" s="306"/>
      <c r="AC30" s="304">
        <v>15</v>
      </c>
      <c r="AD30" s="314">
        <v>10</v>
      </c>
      <c r="AE30" s="305"/>
      <c r="AF30" s="305"/>
      <c r="AG30" s="305"/>
      <c r="AH30" s="307"/>
      <c r="AI30" s="286" t="s">
        <v>312</v>
      </c>
      <c r="AJ30" s="1"/>
    </row>
    <row r="31" spans="1:36" ht="30">
      <c r="A31" s="287">
        <v>2</v>
      </c>
      <c r="B31" s="266" t="s">
        <v>282</v>
      </c>
      <c r="C31" s="288">
        <v>1</v>
      </c>
      <c r="D31" s="289"/>
      <c r="E31" s="293"/>
      <c r="F31" s="288"/>
      <c r="G31" s="305"/>
      <c r="H31" s="307"/>
      <c r="I31" s="294">
        <f t="shared" si="7"/>
        <v>1</v>
      </c>
      <c r="J31" s="295">
        <f t="shared" si="7"/>
        <v>0</v>
      </c>
      <c r="K31" s="296">
        <f t="shared" si="7"/>
        <v>0</v>
      </c>
      <c r="L31" s="287">
        <f aca="true" t="shared" si="9" ref="L31:L36">SUM(I31:K31)</f>
        <v>1</v>
      </c>
      <c r="M31" s="311" t="s">
        <v>89</v>
      </c>
      <c r="N31" s="309"/>
      <c r="O31" s="348">
        <f>SUM(Q31:T31)</f>
        <v>20</v>
      </c>
      <c r="P31" s="300">
        <f>SUM(Q31:V31)</f>
        <v>30</v>
      </c>
      <c r="Q31" s="349">
        <f>W31+AC31</f>
        <v>10</v>
      </c>
      <c r="R31" s="302">
        <f t="shared" si="8"/>
        <v>10</v>
      </c>
      <c r="S31" s="302">
        <f t="shared" si="8"/>
        <v>0</v>
      </c>
      <c r="T31" s="302">
        <f t="shared" si="8"/>
        <v>0</v>
      </c>
      <c r="U31" s="302">
        <f t="shared" si="8"/>
        <v>10</v>
      </c>
      <c r="V31" s="303">
        <f t="shared" si="8"/>
        <v>0</v>
      </c>
      <c r="W31" s="304">
        <v>10</v>
      </c>
      <c r="X31" s="305">
        <v>10</v>
      </c>
      <c r="Y31" s="289"/>
      <c r="Z31" s="289"/>
      <c r="AA31" s="289">
        <v>10</v>
      </c>
      <c r="AB31" s="293"/>
      <c r="AC31" s="314"/>
      <c r="AD31" s="305"/>
      <c r="AE31" s="305"/>
      <c r="AF31" s="305"/>
      <c r="AG31" s="305"/>
      <c r="AH31" s="307"/>
      <c r="AI31" s="308" t="s">
        <v>50</v>
      </c>
      <c r="AJ31" s="1"/>
    </row>
    <row r="32" spans="1:36" ht="30">
      <c r="A32" s="287">
        <v>3</v>
      </c>
      <c r="B32" s="313" t="s">
        <v>228</v>
      </c>
      <c r="C32" s="350"/>
      <c r="D32" s="289"/>
      <c r="E32" s="290"/>
      <c r="F32" s="291">
        <v>2</v>
      </c>
      <c r="G32" s="305"/>
      <c r="H32" s="306"/>
      <c r="I32" s="294">
        <f t="shared" si="7"/>
        <v>2</v>
      </c>
      <c r="J32" s="295">
        <f t="shared" si="7"/>
        <v>0</v>
      </c>
      <c r="K32" s="296">
        <f t="shared" si="7"/>
        <v>0</v>
      </c>
      <c r="L32" s="287">
        <f t="shared" si="9"/>
        <v>2</v>
      </c>
      <c r="M32" s="311"/>
      <c r="N32" s="309" t="s">
        <v>89</v>
      </c>
      <c r="O32" s="348">
        <v>50</v>
      </c>
      <c r="P32" s="300">
        <v>50</v>
      </c>
      <c r="Q32" s="349">
        <v>20</v>
      </c>
      <c r="R32" s="302">
        <f t="shared" si="8"/>
        <v>30</v>
      </c>
      <c r="S32" s="302">
        <f t="shared" si="8"/>
        <v>0</v>
      </c>
      <c r="T32" s="302">
        <f t="shared" si="8"/>
        <v>0</v>
      </c>
      <c r="U32" s="302">
        <f t="shared" si="8"/>
        <v>0</v>
      </c>
      <c r="V32" s="303">
        <f t="shared" si="8"/>
        <v>0</v>
      </c>
      <c r="W32" s="304"/>
      <c r="X32" s="305"/>
      <c r="Y32" s="289"/>
      <c r="Z32" s="289"/>
      <c r="AA32" s="289"/>
      <c r="AB32" s="293"/>
      <c r="AC32" s="314">
        <v>20</v>
      </c>
      <c r="AD32" s="314">
        <v>30</v>
      </c>
      <c r="AE32" s="314"/>
      <c r="AF32" s="314"/>
      <c r="AG32" s="305"/>
      <c r="AH32" s="307"/>
      <c r="AI32" s="308" t="s">
        <v>50</v>
      </c>
      <c r="AJ32" s="1"/>
    </row>
    <row r="33" spans="1:36" ht="30">
      <c r="A33" s="287">
        <v>4</v>
      </c>
      <c r="B33" s="313" t="s">
        <v>142</v>
      </c>
      <c r="C33" s="288">
        <v>1</v>
      </c>
      <c r="D33" s="289"/>
      <c r="E33" s="290"/>
      <c r="F33" s="291"/>
      <c r="G33" s="305"/>
      <c r="H33" s="306"/>
      <c r="I33" s="294">
        <f t="shared" si="7"/>
        <v>1</v>
      </c>
      <c r="J33" s="295">
        <f t="shared" si="7"/>
        <v>0</v>
      </c>
      <c r="K33" s="296">
        <f t="shared" si="7"/>
        <v>0</v>
      </c>
      <c r="L33" s="287">
        <f t="shared" si="9"/>
        <v>1</v>
      </c>
      <c r="M33" s="311" t="s">
        <v>89</v>
      </c>
      <c r="N33" s="309"/>
      <c r="O33" s="348">
        <f>SUM(Q33:T33)</f>
        <v>20</v>
      </c>
      <c r="P33" s="300">
        <f>SUM(Q33:V33)</f>
        <v>30</v>
      </c>
      <c r="Q33" s="349">
        <f>W33+AC33</f>
        <v>10</v>
      </c>
      <c r="R33" s="302">
        <f t="shared" si="8"/>
        <v>10</v>
      </c>
      <c r="S33" s="302">
        <f t="shared" si="8"/>
        <v>0</v>
      </c>
      <c r="T33" s="302">
        <f t="shared" si="8"/>
        <v>0</v>
      </c>
      <c r="U33" s="302">
        <f t="shared" si="8"/>
        <v>10</v>
      </c>
      <c r="V33" s="303">
        <f t="shared" si="8"/>
        <v>0</v>
      </c>
      <c r="W33" s="304">
        <v>10</v>
      </c>
      <c r="X33" s="305">
        <v>10</v>
      </c>
      <c r="Y33" s="289"/>
      <c r="Z33" s="289"/>
      <c r="AA33" s="289">
        <v>10</v>
      </c>
      <c r="AB33" s="293"/>
      <c r="AC33" s="314"/>
      <c r="AD33" s="314"/>
      <c r="AE33" s="314"/>
      <c r="AF33" s="314"/>
      <c r="AG33" s="305"/>
      <c r="AH33" s="307"/>
      <c r="AI33" s="308" t="s">
        <v>49</v>
      </c>
      <c r="AJ33" s="1"/>
    </row>
    <row r="34" spans="1:36" ht="15">
      <c r="A34" s="287">
        <v>5</v>
      </c>
      <c r="B34" s="266" t="s">
        <v>230</v>
      </c>
      <c r="C34" s="288">
        <v>1</v>
      </c>
      <c r="D34" s="289"/>
      <c r="E34" s="290"/>
      <c r="F34" s="291"/>
      <c r="G34" s="347"/>
      <c r="H34" s="306"/>
      <c r="I34" s="294">
        <f t="shared" si="7"/>
        <v>1</v>
      </c>
      <c r="J34" s="295">
        <f t="shared" si="7"/>
        <v>0</v>
      </c>
      <c r="K34" s="296">
        <f t="shared" si="7"/>
        <v>0</v>
      </c>
      <c r="L34" s="287">
        <f t="shared" si="9"/>
        <v>1</v>
      </c>
      <c r="M34" s="311" t="s">
        <v>83</v>
      </c>
      <c r="N34" s="309"/>
      <c r="O34" s="348">
        <f>SUM(Q34:T34)</f>
        <v>30</v>
      </c>
      <c r="P34" s="300">
        <v>40</v>
      </c>
      <c r="Q34" s="349">
        <f>W34+AC34</f>
        <v>15</v>
      </c>
      <c r="R34" s="302">
        <f t="shared" si="8"/>
        <v>0</v>
      </c>
      <c r="S34" s="302">
        <f t="shared" si="8"/>
        <v>15</v>
      </c>
      <c r="T34" s="302">
        <f t="shared" si="8"/>
        <v>0</v>
      </c>
      <c r="U34" s="302">
        <f t="shared" si="8"/>
        <v>10</v>
      </c>
      <c r="V34" s="303">
        <f t="shared" si="8"/>
        <v>0</v>
      </c>
      <c r="W34" s="304">
        <v>15</v>
      </c>
      <c r="X34" s="305"/>
      <c r="Y34" s="289">
        <v>15</v>
      </c>
      <c r="Z34" s="289"/>
      <c r="AA34" s="289">
        <v>10</v>
      </c>
      <c r="AB34" s="293"/>
      <c r="AC34" s="304"/>
      <c r="AD34" s="305"/>
      <c r="AE34" s="307"/>
      <c r="AF34" s="307"/>
      <c r="AG34" s="305"/>
      <c r="AH34" s="307"/>
      <c r="AI34" s="313" t="s">
        <v>82</v>
      </c>
      <c r="AJ34" s="1"/>
    </row>
    <row r="35" spans="1:36" ht="30">
      <c r="A35" s="287">
        <v>6</v>
      </c>
      <c r="B35" s="313" t="s">
        <v>231</v>
      </c>
      <c r="C35" s="288">
        <v>3</v>
      </c>
      <c r="D35" s="289"/>
      <c r="E35" s="290"/>
      <c r="F35" s="291"/>
      <c r="G35" s="305"/>
      <c r="H35" s="306"/>
      <c r="I35" s="294">
        <f t="shared" si="7"/>
        <v>3</v>
      </c>
      <c r="J35" s="295">
        <f t="shared" si="7"/>
        <v>0</v>
      </c>
      <c r="K35" s="296">
        <f t="shared" si="7"/>
        <v>0</v>
      </c>
      <c r="L35" s="287">
        <f t="shared" si="9"/>
        <v>3</v>
      </c>
      <c r="M35" s="311" t="s">
        <v>83</v>
      </c>
      <c r="N35" s="309"/>
      <c r="O35" s="348">
        <v>70</v>
      </c>
      <c r="P35" s="300">
        <v>100</v>
      </c>
      <c r="Q35" s="349">
        <v>20</v>
      </c>
      <c r="R35" s="302">
        <f t="shared" si="8"/>
        <v>0</v>
      </c>
      <c r="S35" s="302">
        <f t="shared" si="8"/>
        <v>0</v>
      </c>
      <c r="T35" s="302">
        <f t="shared" si="8"/>
        <v>50</v>
      </c>
      <c r="U35" s="302">
        <f t="shared" si="8"/>
        <v>20</v>
      </c>
      <c r="V35" s="303">
        <f t="shared" si="8"/>
        <v>0</v>
      </c>
      <c r="W35" s="304">
        <v>20</v>
      </c>
      <c r="X35" s="305"/>
      <c r="Y35" s="289"/>
      <c r="Z35" s="289">
        <v>50</v>
      </c>
      <c r="AA35" s="289">
        <v>20</v>
      </c>
      <c r="AB35" s="293"/>
      <c r="AC35" s="314"/>
      <c r="AD35" s="314"/>
      <c r="AE35" s="314"/>
      <c r="AF35" s="314"/>
      <c r="AG35" s="305"/>
      <c r="AH35" s="307"/>
      <c r="AI35" s="308" t="s">
        <v>50</v>
      </c>
      <c r="AJ35" s="1"/>
    </row>
    <row r="36" spans="1:36" ht="30">
      <c r="A36" s="287">
        <v>7</v>
      </c>
      <c r="B36" s="266" t="s">
        <v>232</v>
      </c>
      <c r="C36" s="350"/>
      <c r="D36" s="289"/>
      <c r="E36" s="290"/>
      <c r="F36" s="291">
        <v>1</v>
      </c>
      <c r="G36" s="305"/>
      <c r="H36" s="306"/>
      <c r="I36" s="294">
        <f t="shared" si="7"/>
        <v>1</v>
      </c>
      <c r="J36" s="295">
        <f t="shared" si="7"/>
        <v>0</v>
      </c>
      <c r="K36" s="296">
        <f t="shared" si="7"/>
        <v>0</v>
      </c>
      <c r="L36" s="287">
        <f t="shared" si="9"/>
        <v>1</v>
      </c>
      <c r="M36" s="311"/>
      <c r="N36" s="309" t="s">
        <v>89</v>
      </c>
      <c r="O36" s="299">
        <v>30</v>
      </c>
      <c r="P36" s="300">
        <v>45</v>
      </c>
      <c r="Q36" s="349">
        <v>10</v>
      </c>
      <c r="R36" s="302">
        <f t="shared" si="8"/>
        <v>0</v>
      </c>
      <c r="S36" s="302">
        <f t="shared" si="8"/>
        <v>0</v>
      </c>
      <c r="T36" s="302">
        <f t="shared" si="8"/>
        <v>20</v>
      </c>
      <c r="U36" s="302">
        <f t="shared" si="8"/>
        <v>25</v>
      </c>
      <c r="V36" s="303">
        <f t="shared" si="8"/>
        <v>0</v>
      </c>
      <c r="W36" s="304"/>
      <c r="X36" s="305"/>
      <c r="Y36" s="289"/>
      <c r="Z36" s="289"/>
      <c r="AA36" s="289"/>
      <c r="AB36" s="293"/>
      <c r="AC36" s="314">
        <v>10</v>
      </c>
      <c r="AD36" s="314"/>
      <c r="AE36" s="314"/>
      <c r="AF36" s="314">
        <v>20</v>
      </c>
      <c r="AG36" s="289">
        <v>25</v>
      </c>
      <c r="AH36" s="307"/>
      <c r="AI36" s="308" t="s">
        <v>121</v>
      </c>
      <c r="AJ36" s="1"/>
    </row>
    <row r="37" spans="1:36" s="125" customFormat="1" ht="15">
      <c r="A37" s="320"/>
      <c r="B37" s="321" t="s">
        <v>34</v>
      </c>
      <c r="C37" s="351">
        <f aca="true" t="shared" si="10" ref="C37:H37">SUM(C30:C36)</f>
        <v>6</v>
      </c>
      <c r="D37" s="351">
        <f t="shared" si="10"/>
        <v>0</v>
      </c>
      <c r="E37" s="351">
        <f t="shared" si="10"/>
        <v>0</v>
      </c>
      <c r="F37" s="323">
        <f t="shared" si="10"/>
        <v>4</v>
      </c>
      <c r="G37" s="323">
        <f t="shared" si="10"/>
        <v>0</v>
      </c>
      <c r="H37" s="323">
        <f t="shared" si="10"/>
        <v>0</v>
      </c>
      <c r="I37" s="323">
        <f>SUM(I30+I31+I32+I33+I34+I35+I36)</f>
        <v>10</v>
      </c>
      <c r="J37" s="323">
        <f>SUM(J30+J31+J32+J33+J34+J35+J36)</f>
        <v>0</v>
      </c>
      <c r="K37" s="323">
        <f>SUM(K30+K31+K32+K33+K34+K35+K36)</f>
        <v>0</v>
      </c>
      <c r="L37" s="323">
        <f>SUM(L30+L31+L32+L33+L34+L35+L36)</f>
        <v>10</v>
      </c>
      <c r="M37" s="324"/>
      <c r="N37" s="325"/>
      <c r="O37" s="326">
        <f>SUM(O30:O36)</f>
        <v>245</v>
      </c>
      <c r="P37" s="326">
        <f>SUM(P30:P36)</f>
        <v>320</v>
      </c>
      <c r="Q37" s="327">
        <f aca="true" t="shared" si="11" ref="Q37:V37">SUM(Q30+Q31+Q32+Q33+Q34+Q35+Q36)</f>
        <v>100</v>
      </c>
      <c r="R37" s="327">
        <f t="shared" si="11"/>
        <v>60</v>
      </c>
      <c r="S37" s="327">
        <f t="shared" si="11"/>
        <v>15</v>
      </c>
      <c r="T37" s="327">
        <f t="shared" si="11"/>
        <v>70</v>
      </c>
      <c r="U37" s="327">
        <f t="shared" si="11"/>
        <v>75</v>
      </c>
      <c r="V37" s="327">
        <f t="shared" si="11"/>
        <v>0</v>
      </c>
      <c r="W37" s="323">
        <f aca="true" t="shared" si="12" ref="W37:AB37">SUM(W31:W36)</f>
        <v>55</v>
      </c>
      <c r="X37" s="323">
        <f t="shared" si="12"/>
        <v>20</v>
      </c>
      <c r="Y37" s="323">
        <f t="shared" si="12"/>
        <v>15</v>
      </c>
      <c r="Z37" s="323">
        <f t="shared" si="12"/>
        <v>50</v>
      </c>
      <c r="AA37" s="323">
        <f t="shared" si="12"/>
        <v>50</v>
      </c>
      <c r="AB37" s="323">
        <f t="shared" si="12"/>
        <v>0</v>
      </c>
      <c r="AC37" s="322">
        <f aca="true" t="shared" si="13" ref="AC37:AH37">SUM(AC30:AC36)</f>
        <v>45</v>
      </c>
      <c r="AD37" s="322">
        <f t="shared" si="13"/>
        <v>40</v>
      </c>
      <c r="AE37" s="322">
        <f t="shared" si="13"/>
        <v>0</v>
      </c>
      <c r="AF37" s="322">
        <f t="shared" si="13"/>
        <v>20</v>
      </c>
      <c r="AG37" s="322">
        <f t="shared" si="13"/>
        <v>25</v>
      </c>
      <c r="AH37" s="328">
        <f t="shared" si="13"/>
        <v>0</v>
      </c>
      <c r="AI37" s="329"/>
      <c r="AJ37" s="226"/>
    </row>
    <row r="38" spans="1:36" ht="15">
      <c r="A38" s="287"/>
      <c r="B38" s="266"/>
      <c r="C38" s="330"/>
      <c r="D38" s="305"/>
      <c r="E38" s="307"/>
      <c r="F38" s="304"/>
      <c r="G38" s="305"/>
      <c r="H38" s="306"/>
      <c r="I38" s="294"/>
      <c r="J38" s="295"/>
      <c r="K38" s="296"/>
      <c r="L38" s="287"/>
      <c r="M38" s="311"/>
      <c r="N38" s="309"/>
      <c r="O38" s="299"/>
      <c r="P38" s="315"/>
      <c r="Q38" s="301"/>
      <c r="R38" s="302"/>
      <c r="S38" s="302"/>
      <c r="T38" s="302"/>
      <c r="U38" s="302"/>
      <c r="V38" s="303"/>
      <c r="W38" s="304"/>
      <c r="X38" s="305"/>
      <c r="Y38" s="305"/>
      <c r="Z38" s="305"/>
      <c r="AA38" s="305"/>
      <c r="AB38" s="306"/>
      <c r="AC38" s="314"/>
      <c r="AD38" s="314"/>
      <c r="AE38" s="314"/>
      <c r="AF38" s="314"/>
      <c r="AG38" s="305"/>
      <c r="AH38" s="307"/>
      <c r="AI38" s="308"/>
      <c r="AJ38" s="1"/>
    </row>
    <row r="39" spans="1:36" s="138" customFormat="1" ht="15">
      <c r="A39" s="331"/>
      <c r="B39" s="332" t="s">
        <v>218</v>
      </c>
      <c r="C39" s="333"/>
      <c r="D39" s="334"/>
      <c r="E39" s="335"/>
      <c r="F39" s="336"/>
      <c r="G39" s="334"/>
      <c r="H39" s="337"/>
      <c r="I39" s="336"/>
      <c r="J39" s="334"/>
      <c r="K39" s="338"/>
      <c r="L39" s="331"/>
      <c r="M39" s="339"/>
      <c r="N39" s="340"/>
      <c r="O39" s="341"/>
      <c r="P39" s="341"/>
      <c r="Q39" s="342"/>
      <c r="R39" s="343"/>
      <c r="S39" s="343"/>
      <c r="T39" s="343"/>
      <c r="U39" s="343"/>
      <c r="V39" s="344"/>
      <c r="W39" s="336"/>
      <c r="X39" s="334"/>
      <c r="Y39" s="334"/>
      <c r="Z39" s="334"/>
      <c r="AA39" s="334"/>
      <c r="AB39" s="337"/>
      <c r="AC39" s="345"/>
      <c r="AD39" s="345"/>
      <c r="AE39" s="345"/>
      <c r="AF39" s="345"/>
      <c r="AG39" s="334"/>
      <c r="AH39" s="335"/>
      <c r="AI39" s="346"/>
      <c r="AJ39" s="226"/>
    </row>
    <row r="40" spans="1:36" ht="30">
      <c r="A40" s="287">
        <v>1</v>
      </c>
      <c r="B40" s="266" t="s">
        <v>129</v>
      </c>
      <c r="C40" s="352"/>
      <c r="D40" s="305"/>
      <c r="E40" s="307"/>
      <c r="F40" s="291">
        <v>1</v>
      </c>
      <c r="G40" s="292"/>
      <c r="H40" s="307"/>
      <c r="I40" s="294">
        <f aca="true" t="shared" si="14" ref="I40:K46">C40+F40</f>
        <v>1</v>
      </c>
      <c r="J40" s="295">
        <f t="shared" si="14"/>
        <v>0</v>
      </c>
      <c r="K40" s="296">
        <f t="shared" si="14"/>
        <v>0</v>
      </c>
      <c r="L40" s="287">
        <f>SUM(I40:K40)</f>
        <v>1</v>
      </c>
      <c r="M40" s="311"/>
      <c r="N40" s="309" t="s">
        <v>89</v>
      </c>
      <c r="O40" s="299">
        <f>SUM(Q40:T40)</f>
        <v>20</v>
      </c>
      <c r="P40" s="315">
        <f>SUM(Q40:V40)</f>
        <v>25</v>
      </c>
      <c r="Q40" s="301">
        <f aca="true" t="shared" si="15" ref="Q40:V46">W40+AC40</f>
        <v>10</v>
      </c>
      <c r="R40" s="302">
        <f t="shared" si="15"/>
        <v>10</v>
      </c>
      <c r="S40" s="302">
        <f t="shared" si="15"/>
        <v>0</v>
      </c>
      <c r="T40" s="302">
        <f t="shared" si="15"/>
        <v>0</v>
      </c>
      <c r="U40" s="302">
        <f t="shared" si="15"/>
        <v>5</v>
      </c>
      <c r="V40" s="303">
        <f t="shared" si="15"/>
        <v>0</v>
      </c>
      <c r="W40" s="304"/>
      <c r="X40" s="305"/>
      <c r="Y40" s="305"/>
      <c r="Z40" s="305"/>
      <c r="AA40" s="305"/>
      <c r="AB40" s="306"/>
      <c r="AC40" s="304">
        <v>10</v>
      </c>
      <c r="AD40" s="314">
        <v>10</v>
      </c>
      <c r="AE40" s="314"/>
      <c r="AF40" s="288"/>
      <c r="AG40" s="289">
        <v>5</v>
      </c>
      <c r="AH40" s="290"/>
      <c r="AI40" s="286" t="s">
        <v>312</v>
      </c>
      <c r="AJ40" s="1"/>
    </row>
    <row r="41" spans="1:36" ht="15">
      <c r="A41" s="287">
        <v>2</v>
      </c>
      <c r="B41" s="266" t="s">
        <v>127</v>
      </c>
      <c r="C41" s="314"/>
      <c r="D41" s="305"/>
      <c r="E41" s="307"/>
      <c r="F41" s="291">
        <v>1</v>
      </c>
      <c r="G41" s="292"/>
      <c r="H41" s="307"/>
      <c r="I41" s="294">
        <f t="shared" si="14"/>
        <v>1</v>
      </c>
      <c r="J41" s="295">
        <f t="shared" si="14"/>
        <v>0</v>
      </c>
      <c r="K41" s="296">
        <f t="shared" si="14"/>
        <v>0</v>
      </c>
      <c r="L41" s="287">
        <f aca="true" t="shared" si="16" ref="L41:L46">SUM(I41:K41)</f>
        <v>1</v>
      </c>
      <c r="M41" s="311"/>
      <c r="N41" s="309" t="s">
        <v>89</v>
      </c>
      <c r="O41" s="299">
        <v>20</v>
      </c>
      <c r="P41" s="300">
        <f>SUM(Q41:V41)</f>
        <v>25</v>
      </c>
      <c r="Q41" s="349">
        <f>W41+AC41</f>
        <v>10</v>
      </c>
      <c r="R41" s="302">
        <f t="shared" si="15"/>
        <v>10</v>
      </c>
      <c r="S41" s="302">
        <f t="shared" si="15"/>
        <v>0</v>
      </c>
      <c r="T41" s="302">
        <f t="shared" si="15"/>
        <v>0</v>
      </c>
      <c r="U41" s="302">
        <f t="shared" si="15"/>
        <v>5</v>
      </c>
      <c r="V41" s="303">
        <f t="shared" si="15"/>
        <v>0</v>
      </c>
      <c r="W41" s="304"/>
      <c r="X41" s="305"/>
      <c r="Y41" s="289"/>
      <c r="Z41" s="289"/>
      <c r="AA41" s="289"/>
      <c r="AB41" s="306"/>
      <c r="AC41" s="304">
        <v>10</v>
      </c>
      <c r="AD41" s="314">
        <v>10</v>
      </c>
      <c r="AE41" s="305"/>
      <c r="AF41" s="289"/>
      <c r="AG41" s="289">
        <v>5</v>
      </c>
      <c r="AH41" s="290"/>
      <c r="AI41" s="313" t="s">
        <v>49</v>
      </c>
      <c r="AJ41" s="1"/>
    </row>
    <row r="42" spans="1:36" ht="30">
      <c r="A42" s="287">
        <v>3</v>
      </c>
      <c r="B42" s="313" t="s">
        <v>233</v>
      </c>
      <c r="C42" s="330"/>
      <c r="D42" s="305"/>
      <c r="E42" s="307"/>
      <c r="F42" s="291">
        <v>1</v>
      </c>
      <c r="G42" s="289"/>
      <c r="H42" s="306"/>
      <c r="I42" s="294">
        <f t="shared" si="14"/>
        <v>1</v>
      </c>
      <c r="J42" s="295">
        <f t="shared" si="14"/>
        <v>0</v>
      </c>
      <c r="K42" s="296">
        <f t="shared" si="14"/>
        <v>0</v>
      </c>
      <c r="L42" s="287">
        <f t="shared" si="16"/>
        <v>1</v>
      </c>
      <c r="M42" s="311"/>
      <c r="N42" s="309" t="s">
        <v>83</v>
      </c>
      <c r="O42" s="299">
        <v>80</v>
      </c>
      <c r="P42" s="300">
        <v>85</v>
      </c>
      <c r="Q42" s="349">
        <v>40</v>
      </c>
      <c r="R42" s="302">
        <f t="shared" si="15"/>
        <v>0</v>
      </c>
      <c r="S42" s="302">
        <f t="shared" si="15"/>
        <v>40</v>
      </c>
      <c r="T42" s="302">
        <f t="shared" si="15"/>
        <v>0</v>
      </c>
      <c r="U42" s="302">
        <f t="shared" si="15"/>
        <v>5</v>
      </c>
      <c r="V42" s="303">
        <f t="shared" si="15"/>
        <v>0</v>
      </c>
      <c r="W42" s="304"/>
      <c r="X42" s="305"/>
      <c r="Y42" s="289"/>
      <c r="Z42" s="289"/>
      <c r="AA42" s="289"/>
      <c r="AB42" s="306"/>
      <c r="AC42" s="304">
        <v>40</v>
      </c>
      <c r="AD42" s="305"/>
      <c r="AE42" s="289">
        <v>40</v>
      </c>
      <c r="AF42" s="289"/>
      <c r="AG42" s="289">
        <v>5</v>
      </c>
      <c r="AH42" s="307"/>
      <c r="AI42" s="308" t="s">
        <v>50</v>
      </c>
      <c r="AJ42" s="1"/>
    </row>
    <row r="43" spans="1:36" ht="30" customHeight="1">
      <c r="A43" s="287">
        <v>4</v>
      </c>
      <c r="B43" s="313" t="s">
        <v>260</v>
      </c>
      <c r="C43" s="350"/>
      <c r="D43" s="305"/>
      <c r="E43" s="307"/>
      <c r="F43" s="291">
        <v>1</v>
      </c>
      <c r="G43" s="289"/>
      <c r="H43" s="306"/>
      <c r="I43" s="294">
        <f t="shared" si="14"/>
        <v>1</v>
      </c>
      <c r="J43" s="295">
        <f t="shared" si="14"/>
        <v>0</v>
      </c>
      <c r="K43" s="296">
        <f t="shared" si="14"/>
        <v>0</v>
      </c>
      <c r="L43" s="287">
        <f t="shared" si="16"/>
        <v>1</v>
      </c>
      <c r="M43" s="311"/>
      <c r="N43" s="309" t="s">
        <v>89</v>
      </c>
      <c r="O43" s="299">
        <v>20</v>
      </c>
      <c r="P43" s="300">
        <v>25</v>
      </c>
      <c r="Q43" s="349">
        <v>10</v>
      </c>
      <c r="R43" s="302">
        <f t="shared" si="15"/>
        <v>10</v>
      </c>
      <c r="S43" s="302">
        <f t="shared" si="15"/>
        <v>0</v>
      </c>
      <c r="T43" s="302">
        <f t="shared" si="15"/>
        <v>0</v>
      </c>
      <c r="U43" s="302">
        <f t="shared" si="15"/>
        <v>5</v>
      </c>
      <c r="V43" s="303">
        <f t="shared" si="15"/>
        <v>0</v>
      </c>
      <c r="W43" s="304"/>
      <c r="X43" s="305"/>
      <c r="Y43" s="289"/>
      <c r="Z43" s="289"/>
      <c r="AA43" s="289"/>
      <c r="AB43" s="306"/>
      <c r="AC43" s="314">
        <v>10</v>
      </c>
      <c r="AD43" s="314">
        <v>10</v>
      </c>
      <c r="AE43" s="314"/>
      <c r="AF43" s="288"/>
      <c r="AG43" s="289">
        <v>5</v>
      </c>
      <c r="AH43" s="290"/>
      <c r="AI43" s="313" t="s">
        <v>49</v>
      </c>
      <c r="AJ43" s="1"/>
    </row>
    <row r="44" spans="1:36" ht="30">
      <c r="A44" s="287">
        <v>5</v>
      </c>
      <c r="B44" s="313" t="s">
        <v>310</v>
      </c>
      <c r="C44" s="350">
        <v>2</v>
      </c>
      <c r="D44" s="305"/>
      <c r="E44" s="307"/>
      <c r="F44" s="304"/>
      <c r="G44" s="305"/>
      <c r="H44" s="306"/>
      <c r="I44" s="294">
        <f t="shared" si="14"/>
        <v>2</v>
      </c>
      <c r="J44" s="295">
        <f t="shared" si="14"/>
        <v>0</v>
      </c>
      <c r="K44" s="296">
        <f t="shared" si="14"/>
        <v>0</v>
      </c>
      <c r="L44" s="287">
        <f t="shared" si="16"/>
        <v>2</v>
      </c>
      <c r="M44" s="311" t="s">
        <v>83</v>
      </c>
      <c r="N44" s="309"/>
      <c r="O44" s="299">
        <v>30</v>
      </c>
      <c r="P44" s="300">
        <v>55</v>
      </c>
      <c r="Q44" s="349">
        <v>20</v>
      </c>
      <c r="R44" s="302">
        <f t="shared" si="15"/>
        <v>10</v>
      </c>
      <c r="S44" s="302">
        <f t="shared" si="15"/>
        <v>0</v>
      </c>
      <c r="T44" s="302">
        <f t="shared" si="15"/>
        <v>0</v>
      </c>
      <c r="U44" s="302">
        <f t="shared" si="15"/>
        <v>25</v>
      </c>
      <c r="V44" s="303">
        <f t="shared" si="15"/>
        <v>0</v>
      </c>
      <c r="W44" s="304">
        <v>20</v>
      </c>
      <c r="X44" s="305">
        <v>10</v>
      </c>
      <c r="Y44" s="289"/>
      <c r="Z44" s="289"/>
      <c r="AA44" s="289">
        <v>25</v>
      </c>
      <c r="AB44" s="306"/>
      <c r="AC44" s="314"/>
      <c r="AD44" s="314"/>
      <c r="AE44" s="314"/>
      <c r="AF44" s="314"/>
      <c r="AG44" s="305"/>
      <c r="AH44" s="307"/>
      <c r="AI44" s="313" t="s">
        <v>49</v>
      </c>
      <c r="AJ44" s="1"/>
    </row>
    <row r="45" spans="1:36" ht="15">
      <c r="A45" s="287">
        <v>6</v>
      </c>
      <c r="B45" s="266" t="s">
        <v>143</v>
      </c>
      <c r="C45" s="350">
        <v>2</v>
      </c>
      <c r="D45" s="305"/>
      <c r="E45" s="307"/>
      <c r="F45" s="304"/>
      <c r="G45" s="305"/>
      <c r="H45" s="306"/>
      <c r="I45" s="294">
        <f t="shared" si="14"/>
        <v>2</v>
      </c>
      <c r="J45" s="295">
        <f t="shared" si="14"/>
        <v>0</v>
      </c>
      <c r="K45" s="296">
        <f t="shared" si="14"/>
        <v>0</v>
      </c>
      <c r="L45" s="287">
        <f t="shared" si="16"/>
        <v>2</v>
      </c>
      <c r="M45" s="311" t="s">
        <v>89</v>
      </c>
      <c r="N45" s="309"/>
      <c r="O45" s="299">
        <v>30</v>
      </c>
      <c r="P45" s="300">
        <f>SUM(Q45:V45)</f>
        <v>45</v>
      </c>
      <c r="Q45" s="349">
        <f>W45+AC45</f>
        <v>10</v>
      </c>
      <c r="R45" s="302">
        <f t="shared" si="15"/>
        <v>10</v>
      </c>
      <c r="S45" s="302">
        <f t="shared" si="15"/>
        <v>10</v>
      </c>
      <c r="T45" s="302">
        <f t="shared" si="15"/>
        <v>0</v>
      </c>
      <c r="U45" s="302">
        <f t="shared" si="15"/>
        <v>15</v>
      </c>
      <c r="V45" s="303">
        <f t="shared" si="15"/>
        <v>0</v>
      </c>
      <c r="W45" s="304">
        <v>10</v>
      </c>
      <c r="X45" s="305">
        <v>10</v>
      </c>
      <c r="Y45" s="289">
        <v>10</v>
      </c>
      <c r="Z45" s="289"/>
      <c r="AA45" s="289">
        <v>15</v>
      </c>
      <c r="AB45" s="306"/>
      <c r="AC45" s="314"/>
      <c r="AD45" s="314"/>
      <c r="AE45" s="314"/>
      <c r="AF45" s="314"/>
      <c r="AG45" s="305"/>
      <c r="AH45" s="307"/>
      <c r="AI45" s="308" t="s">
        <v>49</v>
      </c>
      <c r="AJ45" s="1"/>
    </row>
    <row r="46" spans="1:36" ht="30">
      <c r="A46" s="287">
        <v>7</v>
      </c>
      <c r="B46" s="266" t="s">
        <v>213</v>
      </c>
      <c r="C46" s="330">
        <v>2</v>
      </c>
      <c r="D46" s="305"/>
      <c r="E46" s="307"/>
      <c r="F46" s="304"/>
      <c r="G46" s="305"/>
      <c r="H46" s="306"/>
      <c r="I46" s="294">
        <f t="shared" si="14"/>
        <v>2</v>
      </c>
      <c r="J46" s="295">
        <f t="shared" si="14"/>
        <v>0</v>
      </c>
      <c r="K46" s="296">
        <f t="shared" si="14"/>
        <v>0</v>
      </c>
      <c r="L46" s="287">
        <f t="shared" si="16"/>
        <v>2</v>
      </c>
      <c r="M46" s="311" t="s">
        <v>83</v>
      </c>
      <c r="N46" s="309"/>
      <c r="O46" s="299">
        <v>30</v>
      </c>
      <c r="P46" s="315">
        <v>30</v>
      </c>
      <c r="Q46" s="301">
        <v>10</v>
      </c>
      <c r="R46" s="302">
        <f t="shared" si="15"/>
        <v>20</v>
      </c>
      <c r="S46" s="302">
        <f t="shared" si="15"/>
        <v>0</v>
      </c>
      <c r="T46" s="302">
        <f t="shared" si="15"/>
        <v>0</v>
      </c>
      <c r="U46" s="302">
        <f t="shared" si="15"/>
        <v>0</v>
      </c>
      <c r="V46" s="303">
        <f t="shared" si="15"/>
        <v>0</v>
      </c>
      <c r="W46" s="304">
        <v>10</v>
      </c>
      <c r="X46" s="305">
        <v>20</v>
      </c>
      <c r="Y46" s="289"/>
      <c r="Z46" s="289"/>
      <c r="AA46" s="289"/>
      <c r="AB46" s="306"/>
      <c r="AC46" s="314"/>
      <c r="AD46" s="314"/>
      <c r="AE46" s="314"/>
      <c r="AF46" s="314"/>
      <c r="AG46" s="305"/>
      <c r="AH46" s="353"/>
      <c r="AI46" s="313" t="s">
        <v>307</v>
      </c>
      <c r="AJ46" s="1"/>
    </row>
    <row r="47" spans="1:36" s="125" customFormat="1" ht="15">
      <c r="A47" s="320"/>
      <c r="B47" s="354" t="s">
        <v>34</v>
      </c>
      <c r="C47" s="351">
        <f aca="true" t="shared" si="17" ref="C47:L47">SUM(C40:C46)</f>
        <v>6</v>
      </c>
      <c r="D47" s="351">
        <f t="shared" si="17"/>
        <v>0</v>
      </c>
      <c r="E47" s="351">
        <f t="shared" si="17"/>
        <v>0</v>
      </c>
      <c r="F47" s="323">
        <f t="shared" si="17"/>
        <v>4</v>
      </c>
      <c r="G47" s="323">
        <f t="shared" si="17"/>
        <v>0</v>
      </c>
      <c r="H47" s="323">
        <f t="shared" si="17"/>
        <v>0</v>
      </c>
      <c r="I47" s="323">
        <f t="shared" si="17"/>
        <v>10</v>
      </c>
      <c r="J47" s="323">
        <f t="shared" si="17"/>
        <v>0</v>
      </c>
      <c r="K47" s="323">
        <f t="shared" si="17"/>
        <v>0</v>
      </c>
      <c r="L47" s="320">
        <f t="shared" si="17"/>
        <v>10</v>
      </c>
      <c r="M47" s="324"/>
      <c r="N47" s="325"/>
      <c r="O47" s="326">
        <f aca="true" t="shared" si="18" ref="O47:AB47">SUM(O40:O46)</f>
        <v>230</v>
      </c>
      <c r="P47" s="326">
        <f t="shared" si="18"/>
        <v>290</v>
      </c>
      <c r="Q47" s="327">
        <f t="shared" si="18"/>
        <v>110</v>
      </c>
      <c r="R47" s="327">
        <f t="shared" si="18"/>
        <v>70</v>
      </c>
      <c r="S47" s="327">
        <f t="shared" si="18"/>
        <v>50</v>
      </c>
      <c r="T47" s="327">
        <f t="shared" si="18"/>
        <v>0</v>
      </c>
      <c r="U47" s="327">
        <f t="shared" si="18"/>
        <v>60</v>
      </c>
      <c r="V47" s="327">
        <f t="shared" si="18"/>
        <v>0</v>
      </c>
      <c r="W47" s="323">
        <f t="shared" si="18"/>
        <v>40</v>
      </c>
      <c r="X47" s="323">
        <f t="shared" si="18"/>
        <v>40</v>
      </c>
      <c r="Y47" s="323">
        <f t="shared" si="18"/>
        <v>10</v>
      </c>
      <c r="Z47" s="323">
        <f t="shared" si="18"/>
        <v>0</v>
      </c>
      <c r="AA47" s="323">
        <f t="shared" si="18"/>
        <v>40</v>
      </c>
      <c r="AB47" s="323">
        <f t="shared" si="18"/>
        <v>0</v>
      </c>
      <c r="AC47" s="322">
        <f aca="true" t="shared" si="19" ref="AC47:AH47">SUM(AC40:AC46)</f>
        <v>70</v>
      </c>
      <c r="AD47" s="322">
        <f t="shared" si="19"/>
        <v>30</v>
      </c>
      <c r="AE47" s="322">
        <f t="shared" si="19"/>
        <v>40</v>
      </c>
      <c r="AF47" s="322">
        <f t="shared" si="19"/>
        <v>0</v>
      </c>
      <c r="AG47" s="328">
        <f t="shared" si="19"/>
        <v>20</v>
      </c>
      <c r="AH47" s="355">
        <f t="shared" si="19"/>
        <v>0</v>
      </c>
      <c r="AI47" s="356"/>
      <c r="AJ47" s="226"/>
    </row>
    <row r="48" spans="1:36" ht="15.75" thickBot="1">
      <c r="A48" s="287"/>
      <c r="B48" s="357" t="s">
        <v>292</v>
      </c>
      <c r="C48" s="314">
        <f aca="true" t="shared" si="20" ref="C48:L48">SUM(C27+C47)</f>
        <v>30</v>
      </c>
      <c r="D48" s="314">
        <f t="shared" si="20"/>
        <v>0</v>
      </c>
      <c r="E48" s="314">
        <f t="shared" si="20"/>
        <v>0</v>
      </c>
      <c r="F48" s="314">
        <f t="shared" si="20"/>
        <v>24</v>
      </c>
      <c r="G48" s="314">
        <f t="shared" si="20"/>
        <v>0</v>
      </c>
      <c r="H48" s="314">
        <f t="shared" si="20"/>
        <v>6</v>
      </c>
      <c r="I48" s="314">
        <f t="shared" si="20"/>
        <v>54</v>
      </c>
      <c r="J48" s="314">
        <f t="shared" si="20"/>
        <v>0</v>
      </c>
      <c r="K48" s="314">
        <f t="shared" si="20"/>
        <v>6</v>
      </c>
      <c r="L48" s="314">
        <f t="shared" si="20"/>
        <v>60</v>
      </c>
      <c r="M48" s="311"/>
      <c r="N48" s="309"/>
      <c r="O48" s="299">
        <f aca="true" t="shared" si="21" ref="O48:W48">SUM(O27+O47)</f>
        <v>1350</v>
      </c>
      <c r="P48" s="315">
        <f t="shared" si="21"/>
        <v>1850</v>
      </c>
      <c r="Q48" s="301">
        <f t="shared" si="21"/>
        <v>450</v>
      </c>
      <c r="R48" s="301">
        <f t="shared" si="21"/>
        <v>160</v>
      </c>
      <c r="S48" s="301">
        <f t="shared" si="21"/>
        <v>310</v>
      </c>
      <c r="T48" s="301">
        <f t="shared" si="21"/>
        <v>430</v>
      </c>
      <c r="U48" s="301">
        <f t="shared" si="21"/>
        <v>270</v>
      </c>
      <c r="V48" s="301">
        <f t="shared" si="21"/>
        <v>240</v>
      </c>
      <c r="W48" s="304">
        <f t="shared" si="21"/>
        <v>225</v>
      </c>
      <c r="X48" s="304">
        <f aca="true" t="shared" si="22" ref="X48:AH48">SUM(X27+X47)</f>
        <v>90</v>
      </c>
      <c r="Y48" s="304">
        <f t="shared" si="22"/>
        <v>170</v>
      </c>
      <c r="Z48" s="304">
        <f t="shared" si="22"/>
        <v>200</v>
      </c>
      <c r="AA48" s="304">
        <f t="shared" si="22"/>
        <v>140</v>
      </c>
      <c r="AB48" s="304">
        <f t="shared" si="22"/>
        <v>0</v>
      </c>
      <c r="AC48" s="304">
        <f t="shared" si="22"/>
        <v>225</v>
      </c>
      <c r="AD48" s="304">
        <f t="shared" si="22"/>
        <v>70</v>
      </c>
      <c r="AE48" s="304">
        <f t="shared" si="22"/>
        <v>140</v>
      </c>
      <c r="AF48" s="304">
        <f t="shared" si="22"/>
        <v>230</v>
      </c>
      <c r="AG48" s="358">
        <f t="shared" si="22"/>
        <v>130</v>
      </c>
      <c r="AH48" s="305">
        <f t="shared" si="22"/>
        <v>240</v>
      </c>
      <c r="AI48" s="359"/>
      <c r="AJ48" s="1"/>
    </row>
    <row r="49" spans="1:36" ht="13.5" customHeight="1" thickBot="1">
      <c r="A49" s="360"/>
      <c r="B49" s="361" t="s">
        <v>291</v>
      </c>
      <c r="C49" s="362">
        <f>SUM(C27+C37)</f>
        <v>30</v>
      </c>
      <c r="D49" s="362">
        <f aca="true" t="shared" si="23" ref="D49:L49">SUM(D27+D37)</f>
        <v>0</v>
      </c>
      <c r="E49" s="362">
        <f t="shared" si="23"/>
        <v>0</v>
      </c>
      <c r="F49" s="362">
        <f>SUM(F27+F37)</f>
        <v>24</v>
      </c>
      <c r="G49" s="362">
        <f t="shared" si="23"/>
        <v>0</v>
      </c>
      <c r="H49" s="362">
        <f t="shared" si="23"/>
        <v>6</v>
      </c>
      <c r="I49" s="362">
        <f>SUM(I27+I37)</f>
        <v>54</v>
      </c>
      <c r="J49" s="362">
        <f t="shared" si="23"/>
        <v>0</v>
      </c>
      <c r="K49" s="362">
        <f t="shared" si="23"/>
        <v>6</v>
      </c>
      <c r="L49" s="362">
        <f t="shared" si="23"/>
        <v>60</v>
      </c>
      <c r="M49" s="363">
        <f>COUNTIF(M8:M48,"EGZ")</f>
        <v>5</v>
      </c>
      <c r="N49" s="364">
        <v>7</v>
      </c>
      <c r="O49" s="365">
        <f>SUM(O27+O37)</f>
        <v>1365</v>
      </c>
      <c r="P49" s="366">
        <f aca="true" t="shared" si="24" ref="P49:W49">SUM(P27+P37)</f>
        <v>1880</v>
      </c>
      <c r="Q49" s="364">
        <f t="shared" si="24"/>
        <v>440</v>
      </c>
      <c r="R49" s="364">
        <f t="shared" si="24"/>
        <v>150</v>
      </c>
      <c r="S49" s="364">
        <f t="shared" si="24"/>
        <v>275</v>
      </c>
      <c r="T49" s="364">
        <f t="shared" si="24"/>
        <v>500</v>
      </c>
      <c r="U49" s="364">
        <f t="shared" si="24"/>
        <v>285</v>
      </c>
      <c r="V49" s="364">
        <f t="shared" si="24"/>
        <v>240</v>
      </c>
      <c r="W49" s="367">
        <f t="shared" si="24"/>
        <v>240</v>
      </c>
      <c r="X49" s="367">
        <f aca="true" t="shared" si="25" ref="X49:AH49">SUM(X27+X37)</f>
        <v>70</v>
      </c>
      <c r="Y49" s="367">
        <f t="shared" si="25"/>
        <v>175</v>
      </c>
      <c r="Z49" s="367">
        <f t="shared" si="25"/>
        <v>250</v>
      </c>
      <c r="AA49" s="367">
        <f t="shared" si="25"/>
        <v>150</v>
      </c>
      <c r="AB49" s="367">
        <f t="shared" si="25"/>
        <v>0</v>
      </c>
      <c r="AC49" s="367">
        <f t="shared" si="25"/>
        <v>200</v>
      </c>
      <c r="AD49" s="367">
        <f t="shared" si="25"/>
        <v>80</v>
      </c>
      <c r="AE49" s="367">
        <f t="shared" si="25"/>
        <v>100</v>
      </c>
      <c r="AF49" s="367">
        <f t="shared" si="25"/>
        <v>250</v>
      </c>
      <c r="AG49" s="368">
        <f t="shared" si="25"/>
        <v>135</v>
      </c>
      <c r="AH49" s="232">
        <f t="shared" si="25"/>
        <v>240</v>
      </c>
      <c r="AI49" s="369"/>
      <c r="AJ49" s="7"/>
    </row>
    <row r="50" spans="1:36" ht="33" customHeight="1" thickBot="1">
      <c r="A50" s="370"/>
      <c r="B50" s="261" t="s">
        <v>34</v>
      </c>
      <c r="C50" s="505"/>
      <c r="D50" s="506"/>
      <c r="E50" s="508"/>
      <c r="F50" s="505"/>
      <c r="G50" s="506"/>
      <c r="H50" s="506"/>
      <c r="I50" s="371"/>
      <c r="J50" s="515" t="s">
        <v>43</v>
      </c>
      <c r="K50" s="516"/>
      <c r="L50" s="517"/>
      <c r="M50" s="506" t="s">
        <v>44</v>
      </c>
      <c r="N50" s="507"/>
      <c r="O50" s="370"/>
      <c r="P50" s="372"/>
      <c r="Q50" s="518"/>
      <c r="R50" s="519"/>
      <c r="S50" s="519"/>
      <c r="T50" s="520"/>
      <c r="U50" s="521"/>
      <c r="V50" s="522"/>
      <c r="W50" s="515"/>
      <c r="X50" s="523"/>
      <c r="Y50" s="523"/>
      <c r="Z50" s="524"/>
      <c r="AA50" s="505"/>
      <c r="AB50" s="507"/>
      <c r="AC50" s="515"/>
      <c r="AD50" s="523"/>
      <c r="AE50" s="523"/>
      <c r="AF50" s="524"/>
      <c r="AG50" s="505"/>
      <c r="AH50" s="525"/>
      <c r="AI50" s="373"/>
      <c r="AJ50" s="7"/>
    </row>
    <row r="51" spans="1:36" ht="15" thickBot="1">
      <c r="A51" s="370"/>
      <c r="B51" s="374"/>
      <c r="C51" s="374"/>
      <c r="D51" s="374"/>
      <c r="E51" s="375"/>
      <c r="F51" s="374"/>
      <c r="G51" s="374"/>
      <c r="H51" s="374"/>
      <c r="I51" s="370"/>
      <c r="J51" s="505" t="s">
        <v>41</v>
      </c>
      <c r="K51" s="526"/>
      <c r="L51" s="526"/>
      <c r="M51" s="526"/>
      <c r="N51" s="508"/>
      <c r="O51" s="376"/>
      <c r="P51" s="372"/>
      <c r="Q51" s="521"/>
      <c r="R51" s="526"/>
      <c r="S51" s="526"/>
      <c r="T51" s="526"/>
      <c r="U51" s="526"/>
      <c r="V51" s="508"/>
      <c r="W51" s="505"/>
      <c r="X51" s="526"/>
      <c r="Y51" s="526"/>
      <c r="Z51" s="526"/>
      <c r="AA51" s="526"/>
      <c r="AB51" s="508"/>
      <c r="AC51" s="505"/>
      <c r="AD51" s="506"/>
      <c r="AE51" s="506"/>
      <c r="AF51" s="506"/>
      <c r="AG51" s="506"/>
      <c r="AH51" s="507"/>
      <c r="AI51" s="373"/>
      <c r="AJ51" s="7"/>
    </row>
    <row r="52" spans="1:36" ht="12.75" customHeight="1">
      <c r="A52" s="433" t="s">
        <v>26</v>
      </c>
      <c r="B52" s="434"/>
      <c r="C52" s="435" t="s">
        <v>27</v>
      </c>
      <c r="D52" s="436"/>
      <c r="E52" s="436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7"/>
      <c r="W52" s="20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8"/>
      <c r="AJ52" s="7"/>
    </row>
    <row r="53" spans="1:22" ht="12.75">
      <c r="A53" s="431" t="s">
        <v>46</v>
      </c>
      <c r="B53" s="432"/>
      <c r="C53" s="432" t="s">
        <v>8</v>
      </c>
      <c r="D53" s="432"/>
      <c r="E53" s="432"/>
      <c r="F53" s="432"/>
      <c r="G53" s="432"/>
      <c r="H53" s="432"/>
      <c r="I53" s="432"/>
      <c r="J53" s="432"/>
      <c r="K53" s="432"/>
      <c r="L53" s="432"/>
      <c r="M53" s="432"/>
      <c r="N53" s="432"/>
      <c r="O53" s="432"/>
      <c r="P53" s="432"/>
      <c r="Q53" s="432"/>
      <c r="R53" s="67" t="s">
        <v>29</v>
      </c>
      <c r="S53" s="26"/>
      <c r="T53" s="26"/>
      <c r="U53" s="26"/>
      <c r="V53" s="27"/>
    </row>
    <row r="54" spans="1:22" ht="12.75">
      <c r="A54" s="466" t="s">
        <v>38</v>
      </c>
      <c r="B54" s="465"/>
      <c r="C54" s="432" t="s">
        <v>9</v>
      </c>
      <c r="D54" s="432"/>
      <c r="E54" s="432"/>
      <c r="F54" s="432"/>
      <c r="G54" s="432"/>
      <c r="H54" s="432"/>
      <c r="I54" s="432"/>
      <c r="J54" s="432"/>
      <c r="K54" s="432"/>
      <c r="L54" s="432"/>
      <c r="M54" s="432"/>
      <c r="N54" s="432"/>
      <c r="O54" s="432"/>
      <c r="P54" s="432"/>
      <c r="Q54" s="432"/>
      <c r="R54" s="28" t="s">
        <v>16</v>
      </c>
      <c r="S54" s="26"/>
      <c r="T54" s="26"/>
      <c r="U54" s="27"/>
      <c r="V54" s="70"/>
    </row>
    <row r="55" spans="1:22" ht="13.5" thickBot="1">
      <c r="A55" s="466"/>
      <c r="B55" s="465"/>
      <c r="C55" s="465" t="s">
        <v>12</v>
      </c>
      <c r="D55" s="465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68" t="s">
        <v>45</v>
      </c>
      <c r="S55" s="29"/>
      <c r="T55" s="29"/>
      <c r="U55" s="30"/>
      <c r="V55" s="69"/>
    </row>
    <row r="56" spans="1:22" ht="13.5" customHeight="1" thickBot="1">
      <c r="A56" s="424"/>
      <c r="B56" s="425"/>
      <c r="C56" s="426" t="s">
        <v>42</v>
      </c>
      <c r="D56" s="427"/>
      <c r="E56" s="427"/>
      <c r="F56" s="427"/>
      <c r="G56" s="427"/>
      <c r="H56" s="427"/>
      <c r="I56" s="427"/>
      <c r="J56" s="427"/>
      <c r="K56" s="427"/>
      <c r="L56" s="427"/>
      <c r="M56" s="427"/>
      <c r="N56" s="427"/>
      <c r="O56" s="427"/>
      <c r="P56" s="427"/>
      <c r="Q56" s="428"/>
      <c r="R56" s="81"/>
      <c r="S56" s="79"/>
      <c r="T56" s="79"/>
      <c r="U56" s="79"/>
      <c r="V56" s="78"/>
    </row>
    <row r="57" spans="1:22" ht="12.75" customHeight="1">
      <c r="A57" s="463" t="s">
        <v>22</v>
      </c>
      <c r="B57" s="464"/>
      <c r="C57" s="467" t="s">
        <v>20</v>
      </c>
      <c r="D57" s="468"/>
      <c r="E57" s="468"/>
      <c r="F57" s="468"/>
      <c r="G57" s="468"/>
      <c r="H57" s="468"/>
      <c r="I57" s="468"/>
      <c r="J57" s="468"/>
      <c r="K57" s="468"/>
      <c r="L57" s="468"/>
      <c r="M57" s="469"/>
      <c r="N57" s="467" t="s">
        <v>21</v>
      </c>
      <c r="O57" s="468"/>
      <c r="P57" s="470"/>
      <c r="Q57" s="437"/>
      <c r="R57" s="80"/>
      <c r="S57" s="1"/>
      <c r="T57" s="1"/>
      <c r="U57" s="1"/>
      <c r="V57" s="3"/>
    </row>
    <row r="58" spans="1:22" ht="12.75">
      <c r="A58" s="456" t="s">
        <v>17</v>
      </c>
      <c r="B58" s="457"/>
      <c r="C58" s="444">
        <v>15</v>
      </c>
      <c r="D58" s="445"/>
      <c r="E58" s="445"/>
      <c r="F58" s="445"/>
      <c r="G58" s="445"/>
      <c r="H58" s="445"/>
      <c r="I58" s="445"/>
      <c r="J58" s="445"/>
      <c r="K58" s="445"/>
      <c r="L58" s="445"/>
      <c r="M58" s="458"/>
      <c r="N58" s="444">
        <v>15</v>
      </c>
      <c r="O58" s="445"/>
      <c r="P58" s="445"/>
      <c r="Q58" s="446"/>
      <c r="R58" s="4"/>
      <c r="S58" s="1"/>
      <c r="T58" s="1"/>
      <c r="U58" s="1"/>
      <c r="V58" s="5"/>
    </row>
    <row r="59" spans="1:22" ht="12.75">
      <c r="A59" s="456" t="s">
        <v>18</v>
      </c>
      <c r="B59" s="457"/>
      <c r="C59" s="444">
        <v>15</v>
      </c>
      <c r="D59" s="445"/>
      <c r="E59" s="445"/>
      <c r="F59" s="445"/>
      <c r="G59" s="445"/>
      <c r="H59" s="445"/>
      <c r="I59" s="445"/>
      <c r="J59" s="445"/>
      <c r="K59" s="445"/>
      <c r="L59" s="445"/>
      <c r="M59" s="458"/>
      <c r="N59" s="444">
        <v>15</v>
      </c>
      <c r="O59" s="445"/>
      <c r="P59" s="445"/>
      <c r="Q59" s="446"/>
      <c r="R59" s="4"/>
      <c r="S59" s="1"/>
      <c r="T59" s="1"/>
      <c r="U59" s="1"/>
      <c r="V59" s="5"/>
    </row>
    <row r="60" spans="1:22" ht="13.5" thickBot="1">
      <c r="A60" s="454" t="s">
        <v>19</v>
      </c>
      <c r="B60" s="455"/>
      <c r="C60" s="447">
        <v>0</v>
      </c>
      <c r="D60" s="448"/>
      <c r="E60" s="448"/>
      <c r="F60" s="448"/>
      <c r="G60" s="448"/>
      <c r="H60" s="448"/>
      <c r="I60" s="448"/>
      <c r="J60" s="448"/>
      <c r="K60" s="448"/>
      <c r="L60" s="448"/>
      <c r="M60" s="449"/>
      <c r="N60" s="447">
        <v>0</v>
      </c>
      <c r="O60" s="448"/>
      <c r="P60" s="448"/>
      <c r="Q60" s="459"/>
      <c r="R60" s="4"/>
      <c r="S60" s="1"/>
      <c r="T60" s="1"/>
      <c r="U60" s="1"/>
      <c r="V60" s="5"/>
    </row>
    <row r="61" spans="1:2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7"/>
      <c r="N61" s="17"/>
      <c r="O61" s="17"/>
      <c r="P61" s="17"/>
      <c r="Q61" s="21"/>
      <c r="R61" s="21"/>
      <c r="S61" s="21"/>
      <c r="T61" s="21"/>
      <c r="U61" s="21"/>
      <c r="V61" s="22"/>
    </row>
    <row r="62" ht="12.75">
      <c r="B62" t="s">
        <v>243</v>
      </c>
    </row>
    <row r="63" spans="2:3" ht="12.75">
      <c r="B63" t="s">
        <v>276</v>
      </c>
      <c r="C63" t="s">
        <v>244</v>
      </c>
    </row>
    <row r="64" spans="2:3" ht="12.75">
      <c r="B64" t="s">
        <v>245</v>
      </c>
      <c r="C64" t="s">
        <v>246</v>
      </c>
    </row>
  </sheetData>
  <sheetProtection/>
  <mergeCells count="60">
    <mergeCell ref="A57:B57"/>
    <mergeCell ref="A58:B58"/>
    <mergeCell ref="C58:M58"/>
    <mergeCell ref="N58:Q58"/>
    <mergeCell ref="A60:B60"/>
    <mergeCell ref="C60:M60"/>
    <mergeCell ref="N60:Q60"/>
    <mergeCell ref="A59:B59"/>
    <mergeCell ref="C59:M59"/>
    <mergeCell ref="N59:Q59"/>
    <mergeCell ref="A53:B53"/>
    <mergeCell ref="A54:B54"/>
    <mergeCell ref="C54:Q54"/>
    <mergeCell ref="A55:B55"/>
    <mergeCell ref="C55:Q55"/>
    <mergeCell ref="A56:B56"/>
    <mergeCell ref="C56:Q56"/>
    <mergeCell ref="AA50:AB50"/>
    <mergeCell ref="AC50:AF50"/>
    <mergeCell ref="AG50:AH50"/>
    <mergeCell ref="J51:N51"/>
    <mergeCell ref="Q51:V51"/>
    <mergeCell ref="W51:AB51"/>
    <mergeCell ref="AC51:AH51"/>
    <mergeCell ref="AC6:AH6"/>
    <mergeCell ref="W4:AB5"/>
    <mergeCell ref="AC4:AH5"/>
    <mergeCell ref="C50:E50"/>
    <mergeCell ref="F50:H50"/>
    <mergeCell ref="J50:L50"/>
    <mergeCell ref="M50:N50"/>
    <mergeCell ref="Q50:T50"/>
    <mergeCell ref="U50:V50"/>
    <mergeCell ref="W50:Z50"/>
    <mergeCell ref="I6:I7"/>
    <mergeCell ref="J6:J7"/>
    <mergeCell ref="K6:K7"/>
    <mergeCell ref="L6:L7"/>
    <mergeCell ref="M6:N6"/>
    <mergeCell ref="W6:AB6"/>
    <mergeCell ref="C4:L4"/>
    <mergeCell ref="M4:N5"/>
    <mergeCell ref="O4:O7"/>
    <mergeCell ref="P4:P7"/>
    <mergeCell ref="Q4:V6"/>
    <mergeCell ref="AI4:AI7"/>
    <mergeCell ref="C5:H5"/>
    <mergeCell ref="I5:L5"/>
    <mergeCell ref="C6:E6"/>
    <mergeCell ref="F6:H6"/>
    <mergeCell ref="A52:B52"/>
    <mergeCell ref="C52:V52"/>
    <mergeCell ref="C53:Q53"/>
    <mergeCell ref="C57:M57"/>
    <mergeCell ref="N57:Q57"/>
    <mergeCell ref="A1:B1"/>
    <mergeCell ref="A2:AH2"/>
    <mergeCell ref="A3:AH3"/>
    <mergeCell ref="A4:A7"/>
    <mergeCell ref="B4:B7"/>
  </mergeCells>
  <printOptions/>
  <pageMargins left="0" right="0" top="0" bottom="0" header="0" footer="0"/>
  <pageSetup fitToHeight="0" fitToWidth="1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9"/>
  <sheetViews>
    <sheetView tabSelected="1" zoomScale="110" zoomScaleNormal="110" zoomScalePageLayoutView="0" workbookViewId="0" topLeftCell="D34">
      <selection activeCell="AI40" sqref="AI40"/>
    </sheetView>
  </sheetViews>
  <sheetFormatPr defaultColWidth="11.375" defaultRowHeight="12.75"/>
  <cols>
    <col min="1" max="1" width="5.00390625" style="0" customWidth="1"/>
    <col min="2" max="2" width="30.00390625" style="0" customWidth="1"/>
    <col min="3" max="3" width="5.75390625" style="0" customWidth="1"/>
    <col min="4" max="5" width="5.875" style="0" customWidth="1"/>
    <col min="6" max="6" width="5.25390625" style="0" customWidth="1"/>
    <col min="7" max="7" width="4.875" style="0" customWidth="1"/>
    <col min="8" max="8" width="5.00390625" style="0" customWidth="1"/>
    <col min="9" max="9" width="4.75390625" style="0" customWidth="1"/>
    <col min="10" max="10" width="5.125" style="0" customWidth="1"/>
    <col min="11" max="11" width="5.375" style="0" customWidth="1"/>
    <col min="12" max="12" width="5.25390625" style="0" customWidth="1"/>
    <col min="13" max="13" width="6.125" style="0" customWidth="1"/>
    <col min="14" max="14" width="5.125" style="0" customWidth="1"/>
    <col min="15" max="15" width="4.75390625" style="0" customWidth="1"/>
    <col min="16" max="16" width="5.125" style="0" customWidth="1"/>
    <col min="17" max="17" width="6.25390625" style="0" customWidth="1"/>
    <col min="18" max="18" width="5.875" style="0" customWidth="1"/>
    <col min="19" max="19" width="5.25390625" style="0" customWidth="1"/>
    <col min="20" max="20" width="5.375" style="0" customWidth="1"/>
    <col min="21" max="21" width="5.625" style="0" customWidth="1"/>
    <col min="22" max="22" width="5.125" style="0" customWidth="1"/>
    <col min="23" max="23" width="6.00390625" style="0" customWidth="1"/>
    <col min="24" max="24" width="4.625" style="0" customWidth="1"/>
    <col min="25" max="25" width="4.75390625" style="0" customWidth="1"/>
    <col min="26" max="26" width="5.375" style="0" customWidth="1"/>
    <col min="27" max="28" width="4.875" style="0" customWidth="1"/>
    <col min="29" max="29" width="5.375" style="0" customWidth="1"/>
    <col min="30" max="30" width="5.00390625" style="0" customWidth="1"/>
    <col min="31" max="31" width="5.375" style="0" customWidth="1"/>
    <col min="32" max="32" width="5.75390625" style="0" customWidth="1"/>
    <col min="33" max="33" width="5.25390625" style="0" customWidth="1"/>
    <col min="34" max="34" width="3.625" style="0" customWidth="1"/>
    <col min="35" max="35" width="37.25390625" style="0" customWidth="1"/>
  </cols>
  <sheetData>
    <row r="1" spans="1:2" s="1" customFormat="1" ht="12.75">
      <c r="A1" s="471"/>
      <c r="B1" s="471"/>
    </row>
    <row r="2" spans="1:35" s="1" customFormat="1" ht="36.75" customHeight="1" thickBot="1">
      <c r="A2" s="527" t="s">
        <v>33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234"/>
    </row>
    <row r="3" spans="1:35" s="1" customFormat="1" ht="43.5" customHeight="1">
      <c r="A3" s="528" t="s">
        <v>280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29"/>
      <c r="AF3" s="529"/>
      <c r="AG3" s="529"/>
      <c r="AH3" s="529"/>
      <c r="AI3" s="386"/>
    </row>
    <row r="4" spans="1:35" s="1" customFormat="1" ht="14.25" customHeight="1">
      <c r="A4" s="530" t="s">
        <v>23</v>
      </c>
      <c r="B4" s="530" t="s">
        <v>24</v>
      </c>
      <c r="C4" s="531" t="s">
        <v>7</v>
      </c>
      <c r="D4" s="531"/>
      <c r="E4" s="531"/>
      <c r="F4" s="531"/>
      <c r="G4" s="531"/>
      <c r="H4" s="531"/>
      <c r="I4" s="531"/>
      <c r="J4" s="531"/>
      <c r="K4" s="531"/>
      <c r="L4" s="532"/>
      <c r="M4" s="533" t="s">
        <v>10</v>
      </c>
      <c r="N4" s="533"/>
      <c r="O4" s="534" t="s">
        <v>48</v>
      </c>
      <c r="P4" s="536" t="s">
        <v>47</v>
      </c>
      <c r="Q4" s="531" t="s">
        <v>1</v>
      </c>
      <c r="R4" s="531"/>
      <c r="S4" s="531"/>
      <c r="T4" s="531"/>
      <c r="U4" s="531"/>
      <c r="V4" s="531"/>
      <c r="W4" s="531" t="s">
        <v>0</v>
      </c>
      <c r="X4" s="531"/>
      <c r="Y4" s="531"/>
      <c r="Z4" s="531"/>
      <c r="AA4" s="531"/>
      <c r="AB4" s="531"/>
      <c r="AC4" s="531" t="s">
        <v>32</v>
      </c>
      <c r="AD4" s="531"/>
      <c r="AE4" s="531"/>
      <c r="AF4" s="531"/>
      <c r="AG4" s="531"/>
      <c r="AH4" s="531"/>
      <c r="AI4" s="531" t="s">
        <v>31</v>
      </c>
    </row>
    <row r="5" spans="1:35" s="1" customFormat="1" ht="12.75" customHeight="1">
      <c r="A5" s="530"/>
      <c r="B5" s="530"/>
      <c r="C5" s="531" t="s">
        <v>36</v>
      </c>
      <c r="D5" s="531"/>
      <c r="E5" s="531"/>
      <c r="F5" s="531"/>
      <c r="G5" s="531"/>
      <c r="H5" s="531"/>
      <c r="I5" s="531" t="s">
        <v>35</v>
      </c>
      <c r="J5" s="531"/>
      <c r="K5" s="531"/>
      <c r="L5" s="532"/>
      <c r="M5" s="533"/>
      <c r="N5" s="533"/>
      <c r="O5" s="535"/>
      <c r="P5" s="536"/>
      <c r="Q5" s="531"/>
      <c r="R5" s="531"/>
      <c r="S5" s="531"/>
      <c r="T5" s="531"/>
      <c r="U5" s="531"/>
      <c r="V5" s="531"/>
      <c r="W5" s="531"/>
      <c r="X5" s="531"/>
      <c r="Y5" s="531"/>
      <c r="Z5" s="531"/>
      <c r="AA5" s="531"/>
      <c r="AB5" s="531"/>
      <c r="AC5" s="531"/>
      <c r="AD5" s="531"/>
      <c r="AE5" s="531"/>
      <c r="AF5" s="531"/>
      <c r="AG5" s="531"/>
      <c r="AH5" s="531"/>
      <c r="AI5" s="531"/>
    </row>
    <row r="6" spans="1:35" s="1" customFormat="1" ht="12.75" customHeight="1">
      <c r="A6" s="530"/>
      <c r="B6" s="530"/>
      <c r="C6" s="531" t="s">
        <v>4</v>
      </c>
      <c r="D6" s="531"/>
      <c r="E6" s="532"/>
      <c r="F6" s="531" t="s">
        <v>5</v>
      </c>
      <c r="G6" s="531"/>
      <c r="H6" s="531"/>
      <c r="I6" s="531" t="s">
        <v>37</v>
      </c>
      <c r="J6" s="531" t="s">
        <v>14</v>
      </c>
      <c r="K6" s="531" t="s">
        <v>15</v>
      </c>
      <c r="L6" s="531" t="s">
        <v>40</v>
      </c>
      <c r="M6" s="531" t="s">
        <v>13</v>
      </c>
      <c r="N6" s="531"/>
      <c r="O6" s="535"/>
      <c r="P6" s="536"/>
      <c r="Q6" s="531"/>
      <c r="R6" s="531"/>
      <c r="S6" s="531"/>
      <c r="T6" s="531"/>
      <c r="U6" s="531"/>
      <c r="V6" s="531"/>
      <c r="W6" s="531" t="s">
        <v>30</v>
      </c>
      <c r="X6" s="531"/>
      <c r="Y6" s="531"/>
      <c r="Z6" s="531"/>
      <c r="AA6" s="531"/>
      <c r="AB6" s="531"/>
      <c r="AC6" s="531" t="s">
        <v>30</v>
      </c>
      <c r="AD6" s="531"/>
      <c r="AE6" s="531"/>
      <c r="AF6" s="531"/>
      <c r="AG6" s="531"/>
      <c r="AH6" s="531"/>
      <c r="AI6" s="531"/>
    </row>
    <row r="7" spans="1:35" s="1" customFormat="1" ht="12.75">
      <c r="A7" s="530"/>
      <c r="B7" s="530"/>
      <c r="C7" s="239" t="s">
        <v>37</v>
      </c>
      <c r="D7" s="239" t="s">
        <v>14</v>
      </c>
      <c r="E7" s="239" t="s">
        <v>15</v>
      </c>
      <c r="F7" s="239" t="s">
        <v>37</v>
      </c>
      <c r="G7" s="239" t="s">
        <v>14</v>
      </c>
      <c r="H7" s="239" t="s">
        <v>15</v>
      </c>
      <c r="I7" s="531"/>
      <c r="J7" s="531"/>
      <c r="K7" s="531"/>
      <c r="L7" s="532"/>
      <c r="M7" s="239" t="s">
        <v>4</v>
      </c>
      <c r="N7" s="239" t="s">
        <v>5</v>
      </c>
      <c r="O7" s="535"/>
      <c r="P7" s="536"/>
      <c r="Q7" s="239" t="s">
        <v>2</v>
      </c>
      <c r="R7" s="239" t="s">
        <v>3</v>
      </c>
      <c r="S7" s="239" t="s">
        <v>11</v>
      </c>
      <c r="T7" s="239" t="s">
        <v>14</v>
      </c>
      <c r="U7" s="239" t="s">
        <v>28</v>
      </c>
      <c r="V7" s="239" t="s">
        <v>15</v>
      </c>
      <c r="W7" s="239" t="s">
        <v>2</v>
      </c>
      <c r="X7" s="239" t="s">
        <v>3</v>
      </c>
      <c r="Y7" s="239" t="s">
        <v>11</v>
      </c>
      <c r="Z7" s="239" t="s">
        <v>14</v>
      </c>
      <c r="AA7" s="239" t="s">
        <v>28</v>
      </c>
      <c r="AB7" s="239" t="s">
        <v>15</v>
      </c>
      <c r="AC7" s="239" t="s">
        <v>2</v>
      </c>
      <c r="AD7" s="239" t="s">
        <v>3</v>
      </c>
      <c r="AE7" s="239" t="s">
        <v>11</v>
      </c>
      <c r="AF7" s="239" t="s">
        <v>14</v>
      </c>
      <c r="AG7" s="239" t="s">
        <v>28</v>
      </c>
      <c r="AH7" s="239" t="s">
        <v>15</v>
      </c>
      <c r="AI7" s="531"/>
    </row>
    <row r="8" spans="1:35" s="1" customFormat="1" ht="12.75">
      <c r="A8" s="239">
        <v>1</v>
      </c>
      <c r="B8" s="236" t="s">
        <v>145</v>
      </c>
      <c r="C8" s="237">
        <v>3</v>
      </c>
      <c r="D8" s="237"/>
      <c r="E8" s="237"/>
      <c r="F8" s="237">
        <v>3</v>
      </c>
      <c r="G8" s="237"/>
      <c r="H8" s="237"/>
      <c r="I8" s="239">
        <f>C8+F8</f>
        <v>6</v>
      </c>
      <c r="J8" s="239">
        <f>D8+G8</f>
        <v>0</v>
      </c>
      <c r="K8" s="239">
        <f>E8+H8</f>
        <v>0</v>
      </c>
      <c r="L8" s="239">
        <f aca="true" t="shared" si="0" ref="L8:L28">SUM(I8:K8)</f>
        <v>6</v>
      </c>
      <c r="M8" s="237" t="s">
        <v>89</v>
      </c>
      <c r="N8" s="237" t="s">
        <v>83</v>
      </c>
      <c r="O8" s="238">
        <f>SUM(Q8+R8+S8+T8)</f>
        <v>150</v>
      </c>
      <c r="P8" s="239">
        <f>SUM(Q8+R8+S8+T8+U8+V8)</f>
        <v>180</v>
      </c>
      <c r="Q8" s="244">
        <f aca="true" t="shared" si="1" ref="Q8:Q28">W8+AC8</f>
        <v>40</v>
      </c>
      <c r="R8" s="244">
        <f aca="true" t="shared" si="2" ref="R8:R28">X8+AD8</f>
        <v>0</v>
      </c>
      <c r="S8" s="244">
        <f aca="true" t="shared" si="3" ref="S8:S28">Y8+AE8</f>
        <v>50</v>
      </c>
      <c r="T8" s="244">
        <f aca="true" t="shared" si="4" ref="T8:T28">Z8+AF8</f>
        <v>60</v>
      </c>
      <c r="U8" s="244">
        <f aca="true" t="shared" si="5" ref="U8:U28">AA8+AG8</f>
        <v>30</v>
      </c>
      <c r="V8" s="244">
        <f aca="true" t="shared" si="6" ref="V8:V28">AB8+AH8</f>
        <v>0</v>
      </c>
      <c r="W8" s="237">
        <v>20</v>
      </c>
      <c r="X8" s="237"/>
      <c r="Y8" s="237">
        <v>25</v>
      </c>
      <c r="Z8" s="237">
        <v>30</v>
      </c>
      <c r="AA8" s="237">
        <v>15</v>
      </c>
      <c r="AB8" s="237"/>
      <c r="AC8" s="237">
        <v>20</v>
      </c>
      <c r="AD8" s="237"/>
      <c r="AE8" s="237">
        <v>25</v>
      </c>
      <c r="AF8" s="237">
        <v>30</v>
      </c>
      <c r="AG8" s="237">
        <v>15</v>
      </c>
      <c r="AH8" s="237"/>
      <c r="AI8" s="377" t="s">
        <v>50</v>
      </c>
    </row>
    <row r="9" spans="1:35" s="1" customFormat="1" ht="25.5">
      <c r="A9" s="239">
        <v>2</v>
      </c>
      <c r="B9" s="387" t="s">
        <v>146</v>
      </c>
      <c r="C9" s="237">
        <v>1</v>
      </c>
      <c r="D9" s="237"/>
      <c r="E9" s="237"/>
      <c r="F9" s="237"/>
      <c r="G9" s="237"/>
      <c r="H9" s="237"/>
      <c r="I9" s="239">
        <f aca="true" t="shared" si="7" ref="I9:I28">C9+F9</f>
        <v>1</v>
      </c>
      <c r="J9" s="239">
        <f aca="true" t="shared" si="8" ref="J9:J28">D9+G9</f>
        <v>0</v>
      </c>
      <c r="K9" s="239">
        <f aca="true" t="shared" si="9" ref="K9:K28">E9+H9</f>
        <v>0</v>
      </c>
      <c r="L9" s="239">
        <f t="shared" si="0"/>
        <v>1</v>
      </c>
      <c r="M9" s="237" t="s">
        <v>83</v>
      </c>
      <c r="N9" s="237"/>
      <c r="O9" s="238">
        <f aca="true" t="shared" si="10" ref="O9:O28">SUM(Q9+R9+S9+T9)</f>
        <v>20</v>
      </c>
      <c r="P9" s="239">
        <f aca="true" t="shared" si="11" ref="P9:P28">SUM(Q9+R9+S9+T9+U9+V9)</f>
        <v>30</v>
      </c>
      <c r="Q9" s="244">
        <f t="shared" si="1"/>
        <v>10</v>
      </c>
      <c r="R9" s="244">
        <f t="shared" si="2"/>
        <v>0</v>
      </c>
      <c r="S9" s="244">
        <f t="shared" si="3"/>
        <v>0</v>
      </c>
      <c r="T9" s="244">
        <f t="shared" si="4"/>
        <v>10</v>
      </c>
      <c r="U9" s="244">
        <f t="shared" si="5"/>
        <v>10</v>
      </c>
      <c r="V9" s="244">
        <f t="shared" si="6"/>
        <v>0</v>
      </c>
      <c r="W9" s="237">
        <v>10</v>
      </c>
      <c r="X9" s="237"/>
      <c r="Y9" s="237"/>
      <c r="Z9" s="237">
        <v>10</v>
      </c>
      <c r="AA9" s="237">
        <v>10</v>
      </c>
      <c r="AB9" s="237"/>
      <c r="AC9" s="237"/>
      <c r="AD9" s="237"/>
      <c r="AE9" s="237"/>
      <c r="AF9" s="237"/>
      <c r="AG9" s="237"/>
      <c r="AH9" s="237"/>
      <c r="AI9" s="377" t="s">
        <v>68</v>
      </c>
    </row>
    <row r="10" spans="1:35" s="1" customFormat="1" ht="25.5">
      <c r="A10" s="239">
        <v>3</v>
      </c>
      <c r="B10" s="387" t="s">
        <v>147</v>
      </c>
      <c r="C10" s="237">
        <v>3</v>
      </c>
      <c r="D10" s="237"/>
      <c r="E10" s="237"/>
      <c r="F10" s="237">
        <v>2</v>
      </c>
      <c r="G10" s="237"/>
      <c r="H10" s="237"/>
      <c r="I10" s="239">
        <f t="shared" si="7"/>
        <v>5</v>
      </c>
      <c r="J10" s="239">
        <f t="shared" si="8"/>
        <v>0</v>
      </c>
      <c r="K10" s="239">
        <f t="shared" si="9"/>
        <v>0</v>
      </c>
      <c r="L10" s="239">
        <f t="shared" si="0"/>
        <v>5</v>
      </c>
      <c r="M10" s="388" t="s">
        <v>89</v>
      </c>
      <c r="N10" s="388" t="s">
        <v>83</v>
      </c>
      <c r="O10" s="238">
        <f t="shared" si="10"/>
        <v>130</v>
      </c>
      <c r="P10" s="239">
        <f t="shared" si="11"/>
        <v>150</v>
      </c>
      <c r="Q10" s="244">
        <f t="shared" si="1"/>
        <v>30</v>
      </c>
      <c r="R10" s="244">
        <f t="shared" si="2"/>
        <v>0</v>
      </c>
      <c r="S10" s="244">
        <f t="shared" si="3"/>
        <v>0</v>
      </c>
      <c r="T10" s="244">
        <f t="shared" si="4"/>
        <v>100</v>
      </c>
      <c r="U10" s="244">
        <f t="shared" si="5"/>
        <v>20</v>
      </c>
      <c r="V10" s="244">
        <f t="shared" si="6"/>
        <v>0</v>
      </c>
      <c r="W10" s="237">
        <v>20</v>
      </c>
      <c r="X10" s="237"/>
      <c r="Y10" s="237"/>
      <c r="Z10" s="237">
        <v>50</v>
      </c>
      <c r="AA10" s="237">
        <v>10</v>
      </c>
      <c r="AB10" s="237"/>
      <c r="AC10" s="237">
        <v>10</v>
      </c>
      <c r="AD10" s="237"/>
      <c r="AE10" s="237"/>
      <c r="AF10" s="237">
        <v>50</v>
      </c>
      <c r="AG10" s="237">
        <v>10</v>
      </c>
      <c r="AH10" s="237"/>
      <c r="AI10" s="377" t="s">
        <v>50</v>
      </c>
    </row>
    <row r="11" spans="1:35" s="1" customFormat="1" ht="25.5">
      <c r="A11" s="239">
        <v>4</v>
      </c>
      <c r="B11" s="387" t="s">
        <v>148</v>
      </c>
      <c r="C11" s="237">
        <v>2</v>
      </c>
      <c r="D11" s="237"/>
      <c r="E11" s="237"/>
      <c r="F11" s="237"/>
      <c r="G11" s="237"/>
      <c r="H11" s="237"/>
      <c r="I11" s="239">
        <f t="shared" si="7"/>
        <v>2</v>
      </c>
      <c r="J11" s="239">
        <f t="shared" si="8"/>
        <v>0</v>
      </c>
      <c r="K11" s="239">
        <f t="shared" si="9"/>
        <v>0</v>
      </c>
      <c r="L11" s="239">
        <f t="shared" si="0"/>
        <v>2</v>
      </c>
      <c r="M11" s="388" t="s">
        <v>89</v>
      </c>
      <c r="N11" s="237"/>
      <c r="O11" s="238">
        <f t="shared" si="10"/>
        <v>30</v>
      </c>
      <c r="P11" s="239">
        <f t="shared" si="11"/>
        <v>50</v>
      </c>
      <c r="Q11" s="244">
        <f t="shared" si="1"/>
        <v>0</v>
      </c>
      <c r="R11" s="244">
        <f t="shared" si="2"/>
        <v>0</v>
      </c>
      <c r="S11" s="244">
        <f t="shared" si="3"/>
        <v>0</v>
      </c>
      <c r="T11" s="244">
        <f t="shared" si="4"/>
        <v>30</v>
      </c>
      <c r="U11" s="244">
        <f t="shared" si="5"/>
        <v>20</v>
      </c>
      <c r="V11" s="244">
        <f t="shared" si="6"/>
        <v>0</v>
      </c>
      <c r="W11" s="237"/>
      <c r="X11" s="237"/>
      <c r="Y11" s="237"/>
      <c r="Z11" s="389">
        <v>30</v>
      </c>
      <c r="AA11" s="389">
        <v>20</v>
      </c>
      <c r="AB11" s="389"/>
      <c r="AC11" s="237"/>
      <c r="AD11" s="237"/>
      <c r="AE11" s="237"/>
      <c r="AF11" s="237"/>
      <c r="AG11" s="237"/>
      <c r="AH11" s="237"/>
      <c r="AI11" s="377" t="s">
        <v>68</v>
      </c>
    </row>
    <row r="12" spans="1:35" s="7" customFormat="1" ht="25.5">
      <c r="A12" s="239">
        <v>5</v>
      </c>
      <c r="B12" s="390" t="s">
        <v>149</v>
      </c>
      <c r="C12" s="237">
        <v>3</v>
      </c>
      <c r="D12" s="237"/>
      <c r="E12" s="389"/>
      <c r="F12" s="389">
        <v>2</v>
      </c>
      <c r="G12" s="389"/>
      <c r="H12" s="237"/>
      <c r="I12" s="239">
        <f t="shared" si="7"/>
        <v>5</v>
      </c>
      <c r="J12" s="239">
        <f t="shared" si="8"/>
        <v>0</v>
      </c>
      <c r="K12" s="239">
        <f t="shared" si="9"/>
        <v>0</v>
      </c>
      <c r="L12" s="239">
        <f t="shared" si="0"/>
        <v>5</v>
      </c>
      <c r="M12" s="388" t="s">
        <v>89</v>
      </c>
      <c r="N12" s="237" t="s">
        <v>83</v>
      </c>
      <c r="O12" s="238">
        <f t="shared" si="10"/>
        <v>80</v>
      </c>
      <c r="P12" s="239">
        <f t="shared" si="11"/>
        <v>130</v>
      </c>
      <c r="Q12" s="244">
        <f t="shared" si="1"/>
        <v>30</v>
      </c>
      <c r="R12" s="244">
        <f t="shared" si="2"/>
        <v>0</v>
      </c>
      <c r="S12" s="244">
        <f t="shared" si="3"/>
        <v>0</v>
      </c>
      <c r="T12" s="244">
        <f t="shared" si="4"/>
        <v>50</v>
      </c>
      <c r="U12" s="244">
        <f t="shared" si="5"/>
        <v>50</v>
      </c>
      <c r="V12" s="244">
        <f t="shared" si="6"/>
        <v>0</v>
      </c>
      <c r="W12" s="237">
        <v>30</v>
      </c>
      <c r="X12" s="237"/>
      <c r="Y12" s="237"/>
      <c r="Z12" s="389">
        <v>30</v>
      </c>
      <c r="AA12" s="389">
        <v>25</v>
      </c>
      <c r="AB12" s="389"/>
      <c r="AC12" s="237"/>
      <c r="AD12" s="237"/>
      <c r="AE12" s="237"/>
      <c r="AF12" s="237">
        <v>20</v>
      </c>
      <c r="AG12" s="237">
        <v>25</v>
      </c>
      <c r="AH12" s="237"/>
      <c r="AI12" s="378" t="s">
        <v>150</v>
      </c>
    </row>
    <row r="13" spans="1:35" s="7" customFormat="1" ht="12.75">
      <c r="A13" s="239">
        <v>6</v>
      </c>
      <c r="B13" s="390" t="s">
        <v>151</v>
      </c>
      <c r="C13" s="237">
        <v>1</v>
      </c>
      <c r="D13" s="237"/>
      <c r="E13" s="389"/>
      <c r="F13" s="389"/>
      <c r="G13" s="389"/>
      <c r="H13" s="237"/>
      <c r="I13" s="239">
        <f t="shared" si="7"/>
        <v>1</v>
      </c>
      <c r="J13" s="239">
        <f t="shared" si="8"/>
        <v>0</v>
      </c>
      <c r="K13" s="239">
        <f t="shared" si="9"/>
        <v>0</v>
      </c>
      <c r="L13" s="239">
        <f t="shared" si="0"/>
        <v>1</v>
      </c>
      <c r="M13" s="388" t="s">
        <v>89</v>
      </c>
      <c r="N13" s="237"/>
      <c r="O13" s="238">
        <f t="shared" si="10"/>
        <v>30</v>
      </c>
      <c r="P13" s="239">
        <f t="shared" si="11"/>
        <v>35</v>
      </c>
      <c r="Q13" s="244">
        <f t="shared" si="1"/>
        <v>10</v>
      </c>
      <c r="R13" s="244">
        <f t="shared" si="2"/>
        <v>0</v>
      </c>
      <c r="S13" s="244">
        <f t="shared" si="3"/>
        <v>0</v>
      </c>
      <c r="T13" s="244">
        <f t="shared" si="4"/>
        <v>20</v>
      </c>
      <c r="U13" s="244">
        <f t="shared" si="5"/>
        <v>5</v>
      </c>
      <c r="V13" s="244">
        <f t="shared" si="6"/>
        <v>0</v>
      </c>
      <c r="W13" s="237">
        <v>10</v>
      </c>
      <c r="X13" s="237"/>
      <c r="Y13" s="237"/>
      <c r="Z13" s="389">
        <v>20</v>
      </c>
      <c r="AA13" s="389">
        <v>5</v>
      </c>
      <c r="AB13" s="389"/>
      <c r="AC13" s="237"/>
      <c r="AD13" s="237"/>
      <c r="AE13" s="237"/>
      <c r="AF13" s="237"/>
      <c r="AG13" s="389"/>
      <c r="AH13" s="237"/>
      <c r="AI13" s="378" t="s">
        <v>68</v>
      </c>
    </row>
    <row r="14" spans="1:35" s="7" customFormat="1" ht="12.75">
      <c r="A14" s="239">
        <v>7</v>
      </c>
      <c r="B14" s="390" t="s">
        <v>154</v>
      </c>
      <c r="C14" s="237"/>
      <c r="D14" s="237"/>
      <c r="E14" s="389"/>
      <c r="F14" s="389">
        <v>2</v>
      </c>
      <c r="G14" s="389"/>
      <c r="H14" s="237"/>
      <c r="I14" s="239">
        <f t="shared" si="7"/>
        <v>2</v>
      </c>
      <c r="J14" s="239">
        <f t="shared" si="8"/>
        <v>0</v>
      </c>
      <c r="K14" s="239">
        <f t="shared" si="9"/>
        <v>0</v>
      </c>
      <c r="L14" s="239">
        <f t="shared" si="0"/>
        <v>2</v>
      </c>
      <c r="M14" s="237"/>
      <c r="N14" s="237" t="s">
        <v>89</v>
      </c>
      <c r="O14" s="238">
        <f t="shared" si="10"/>
        <v>30</v>
      </c>
      <c r="P14" s="239">
        <f t="shared" si="11"/>
        <v>50</v>
      </c>
      <c r="Q14" s="244">
        <f t="shared" si="1"/>
        <v>15</v>
      </c>
      <c r="R14" s="244">
        <f t="shared" si="2"/>
        <v>5</v>
      </c>
      <c r="S14" s="244">
        <f t="shared" si="3"/>
        <v>0</v>
      </c>
      <c r="T14" s="244">
        <f t="shared" si="4"/>
        <v>10</v>
      </c>
      <c r="U14" s="244">
        <f t="shared" si="5"/>
        <v>20</v>
      </c>
      <c r="V14" s="244">
        <f t="shared" si="6"/>
        <v>0</v>
      </c>
      <c r="W14" s="237"/>
      <c r="X14" s="237"/>
      <c r="Y14" s="237"/>
      <c r="Z14" s="389"/>
      <c r="AA14" s="389"/>
      <c r="AB14" s="389"/>
      <c r="AC14" s="237">
        <v>15</v>
      </c>
      <c r="AD14" s="237">
        <v>5</v>
      </c>
      <c r="AE14" s="237"/>
      <c r="AF14" s="237">
        <v>10</v>
      </c>
      <c r="AG14" s="389">
        <v>20</v>
      </c>
      <c r="AH14" s="237"/>
      <c r="AI14" s="378" t="s">
        <v>155</v>
      </c>
    </row>
    <row r="15" spans="1:35" s="7" customFormat="1" ht="12.75">
      <c r="A15" s="239">
        <v>8</v>
      </c>
      <c r="B15" s="390" t="s">
        <v>156</v>
      </c>
      <c r="C15" s="237"/>
      <c r="D15" s="237"/>
      <c r="E15" s="389"/>
      <c r="F15" s="389">
        <v>1</v>
      </c>
      <c r="G15" s="389"/>
      <c r="H15" s="237"/>
      <c r="I15" s="239">
        <f t="shared" si="7"/>
        <v>1</v>
      </c>
      <c r="J15" s="239">
        <f t="shared" si="8"/>
        <v>0</v>
      </c>
      <c r="K15" s="239">
        <f t="shared" si="9"/>
        <v>0</v>
      </c>
      <c r="L15" s="239">
        <f t="shared" si="0"/>
        <v>1</v>
      </c>
      <c r="M15" s="237"/>
      <c r="N15" s="237" t="s">
        <v>89</v>
      </c>
      <c r="O15" s="238">
        <f t="shared" si="10"/>
        <v>20</v>
      </c>
      <c r="P15" s="239">
        <f t="shared" si="11"/>
        <v>30</v>
      </c>
      <c r="Q15" s="244">
        <f t="shared" si="1"/>
        <v>10</v>
      </c>
      <c r="R15" s="244">
        <f t="shared" si="2"/>
        <v>0</v>
      </c>
      <c r="S15" s="244">
        <f t="shared" si="3"/>
        <v>0</v>
      </c>
      <c r="T15" s="244">
        <f t="shared" si="4"/>
        <v>10</v>
      </c>
      <c r="U15" s="244">
        <f t="shared" si="5"/>
        <v>10</v>
      </c>
      <c r="V15" s="244">
        <f t="shared" si="6"/>
        <v>0</v>
      </c>
      <c r="W15" s="237"/>
      <c r="X15" s="237"/>
      <c r="Y15" s="237"/>
      <c r="Z15" s="389"/>
      <c r="AA15" s="389"/>
      <c r="AB15" s="389"/>
      <c r="AC15" s="237">
        <v>10</v>
      </c>
      <c r="AD15" s="237"/>
      <c r="AE15" s="237"/>
      <c r="AF15" s="237">
        <v>10</v>
      </c>
      <c r="AG15" s="389">
        <v>10</v>
      </c>
      <c r="AH15" s="237"/>
      <c r="AI15" s="378" t="s">
        <v>157</v>
      </c>
    </row>
    <row r="16" spans="1:35" s="1" customFormat="1" ht="12.75">
      <c r="A16" s="239">
        <v>9</v>
      </c>
      <c r="B16" s="387" t="s">
        <v>158</v>
      </c>
      <c r="C16" s="237"/>
      <c r="D16" s="237"/>
      <c r="E16" s="389"/>
      <c r="F16" s="389">
        <v>4</v>
      </c>
      <c r="G16" s="389"/>
      <c r="H16" s="237"/>
      <c r="I16" s="239">
        <f t="shared" si="7"/>
        <v>4</v>
      </c>
      <c r="J16" s="239">
        <f t="shared" si="8"/>
        <v>0</v>
      </c>
      <c r="K16" s="239">
        <f t="shared" si="9"/>
        <v>0</v>
      </c>
      <c r="L16" s="239">
        <f t="shared" si="0"/>
        <v>4</v>
      </c>
      <c r="M16" s="237"/>
      <c r="N16" s="237" t="s">
        <v>83</v>
      </c>
      <c r="O16" s="238">
        <f t="shared" si="10"/>
        <v>50</v>
      </c>
      <c r="P16" s="239">
        <f t="shared" si="11"/>
        <v>100</v>
      </c>
      <c r="Q16" s="244">
        <f t="shared" si="1"/>
        <v>20</v>
      </c>
      <c r="R16" s="244">
        <f t="shared" si="2"/>
        <v>10</v>
      </c>
      <c r="S16" s="244">
        <f t="shared" si="3"/>
        <v>0</v>
      </c>
      <c r="T16" s="244">
        <f t="shared" si="4"/>
        <v>20</v>
      </c>
      <c r="U16" s="244">
        <f t="shared" si="5"/>
        <v>50</v>
      </c>
      <c r="V16" s="244">
        <f t="shared" si="6"/>
        <v>0</v>
      </c>
      <c r="W16" s="237"/>
      <c r="X16" s="237"/>
      <c r="Y16" s="237"/>
      <c r="Z16" s="389"/>
      <c r="AA16" s="389"/>
      <c r="AB16" s="389"/>
      <c r="AC16" s="237">
        <v>20</v>
      </c>
      <c r="AD16" s="237">
        <v>10</v>
      </c>
      <c r="AE16" s="237"/>
      <c r="AF16" s="237">
        <v>20</v>
      </c>
      <c r="AG16" s="389">
        <v>50</v>
      </c>
      <c r="AH16" s="237"/>
      <c r="AI16" s="377" t="s">
        <v>159</v>
      </c>
    </row>
    <row r="17" spans="1:35" s="7" customFormat="1" ht="25.5">
      <c r="A17" s="239">
        <v>10</v>
      </c>
      <c r="B17" s="390" t="s">
        <v>160</v>
      </c>
      <c r="C17" s="237">
        <v>2</v>
      </c>
      <c r="D17" s="237"/>
      <c r="E17" s="389"/>
      <c r="F17" s="389">
        <v>3</v>
      </c>
      <c r="G17" s="389"/>
      <c r="H17" s="237"/>
      <c r="I17" s="239">
        <f t="shared" si="7"/>
        <v>5</v>
      </c>
      <c r="J17" s="239">
        <f t="shared" si="8"/>
        <v>0</v>
      </c>
      <c r="K17" s="239">
        <f t="shared" si="9"/>
        <v>0</v>
      </c>
      <c r="L17" s="239">
        <f t="shared" si="0"/>
        <v>5</v>
      </c>
      <c r="M17" s="237" t="s">
        <v>89</v>
      </c>
      <c r="N17" s="237" t="s">
        <v>83</v>
      </c>
      <c r="O17" s="238">
        <f t="shared" si="10"/>
        <v>100</v>
      </c>
      <c r="P17" s="239">
        <f t="shared" si="11"/>
        <v>150</v>
      </c>
      <c r="Q17" s="244">
        <f t="shared" si="1"/>
        <v>30</v>
      </c>
      <c r="R17" s="244">
        <f t="shared" si="2"/>
        <v>0</v>
      </c>
      <c r="S17" s="244">
        <f t="shared" si="3"/>
        <v>0</v>
      </c>
      <c r="T17" s="244">
        <f t="shared" si="4"/>
        <v>70</v>
      </c>
      <c r="U17" s="244">
        <f t="shared" si="5"/>
        <v>50</v>
      </c>
      <c r="V17" s="244">
        <f t="shared" si="6"/>
        <v>0</v>
      </c>
      <c r="W17" s="237">
        <v>30</v>
      </c>
      <c r="X17" s="237"/>
      <c r="Y17" s="237"/>
      <c r="Z17" s="389">
        <v>35</v>
      </c>
      <c r="AA17" s="389">
        <v>25</v>
      </c>
      <c r="AB17" s="389"/>
      <c r="AC17" s="237"/>
      <c r="AD17" s="237"/>
      <c r="AE17" s="237"/>
      <c r="AF17" s="237">
        <v>35</v>
      </c>
      <c r="AG17" s="389">
        <v>25</v>
      </c>
      <c r="AH17" s="237"/>
      <c r="AI17" s="378" t="s">
        <v>161</v>
      </c>
    </row>
    <row r="18" spans="1:35" s="1" customFormat="1" ht="12.75">
      <c r="A18" s="239">
        <v>11</v>
      </c>
      <c r="B18" s="387" t="s">
        <v>164</v>
      </c>
      <c r="C18" s="237">
        <v>1</v>
      </c>
      <c r="D18" s="237"/>
      <c r="E18" s="389"/>
      <c r="F18" s="389"/>
      <c r="G18" s="389"/>
      <c r="H18" s="237"/>
      <c r="I18" s="239">
        <f t="shared" si="7"/>
        <v>1</v>
      </c>
      <c r="J18" s="239">
        <f t="shared" si="8"/>
        <v>0</v>
      </c>
      <c r="K18" s="239">
        <f t="shared" si="9"/>
        <v>0</v>
      </c>
      <c r="L18" s="239">
        <f t="shared" si="0"/>
        <v>1</v>
      </c>
      <c r="M18" s="237" t="s">
        <v>89</v>
      </c>
      <c r="N18" s="237"/>
      <c r="O18" s="238">
        <f t="shared" si="10"/>
        <v>20</v>
      </c>
      <c r="P18" s="239">
        <f t="shared" si="11"/>
        <v>30</v>
      </c>
      <c r="Q18" s="244">
        <f t="shared" si="1"/>
        <v>10</v>
      </c>
      <c r="R18" s="244">
        <f t="shared" si="2"/>
        <v>0</v>
      </c>
      <c r="S18" s="244">
        <f t="shared" si="3"/>
        <v>0</v>
      </c>
      <c r="T18" s="244">
        <f t="shared" si="4"/>
        <v>10</v>
      </c>
      <c r="U18" s="244">
        <f t="shared" si="5"/>
        <v>10</v>
      </c>
      <c r="V18" s="244">
        <f t="shared" si="6"/>
        <v>0</v>
      </c>
      <c r="W18" s="237">
        <v>10</v>
      </c>
      <c r="X18" s="237"/>
      <c r="Y18" s="237"/>
      <c r="Z18" s="389">
        <v>10</v>
      </c>
      <c r="AA18" s="389">
        <v>10</v>
      </c>
      <c r="AB18" s="389"/>
      <c r="AC18" s="237"/>
      <c r="AD18" s="237"/>
      <c r="AE18" s="237"/>
      <c r="AF18" s="237"/>
      <c r="AG18" s="389"/>
      <c r="AH18" s="237"/>
      <c r="AI18" s="377" t="s">
        <v>165</v>
      </c>
    </row>
    <row r="19" spans="1:35" s="1" customFormat="1" ht="25.5">
      <c r="A19" s="239">
        <v>12</v>
      </c>
      <c r="B19" s="391" t="s">
        <v>166</v>
      </c>
      <c r="C19" s="237">
        <v>1</v>
      </c>
      <c r="D19" s="237"/>
      <c r="E19" s="389"/>
      <c r="F19" s="389"/>
      <c r="G19" s="389"/>
      <c r="H19" s="237"/>
      <c r="I19" s="239">
        <f t="shared" si="7"/>
        <v>1</v>
      </c>
      <c r="J19" s="239">
        <f t="shared" si="8"/>
        <v>0</v>
      </c>
      <c r="K19" s="239">
        <f t="shared" si="9"/>
        <v>0</v>
      </c>
      <c r="L19" s="239">
        <f t="shared" si="0"/>
        <v>1</v>
      </c>
      <c r="M19" s="237" t="s">
        <v>89</v>
      </c>
      <c r="N19" s="237"/>
      <c r="O19" s="238">
        <f t="shared" si="10"/>
        <v>20</v>
      </c>
      <c r="P19" s="239">
        <f t="shared" si="11"/>
        <v>30</v>
      </c>
      <c r="Q19" s="244">
        <f t="shared" si="1"/>
        <v>10</v>
      </c>
      <c r="R19" s="244">
        <f t="shared" si="2"/>
        <v>10</v>
      </c>
      <c r="S19" s="244">
        <f t="shared" si="3"/>
        <v>0</v>
      </c>
      <c r="T19" s="244">
        <f t="shared" si="4"/>
        <v>0</v>
      </c>
      <c r="U19" s="244">
        <f t="shared" si="5"/>
        <v>10</v>
      </c>
      <c r="V19" s="244">
        <f t="shared" si="6"/>
        <v>0</v>
      </c>
      <c r="W19" s="237">
        <v>10</v>
      </c>
      <c r="X19" s="237">
        <v>10</v>
      </c>
      <c r="Y19" s="237"/>
      <c r="Z19" s="237"/>
      <c r="AA19" s="389">
        <v>10</v>
      </c>
      <c r="AB19" s="389"/>
      <c r="AC19" s="237"/>
      <c r="AD19" s="237"/>
      <c r="AE19" s="237"/>
      <c r="AF19" s="237"/>
      <c r="AG19" s="389"/>
      <c r="AH19" s="237"/>
      <c r="AI19" s="377" t="s">
        <v>167</v>
      </c>
    </row>
    <row r="20" spans="1:35" s="1" customFormat="1" ht="25.5">
      <c r="A20" s="239">
        <v>13</v>
      </c>
      <c r="B20" s="391" t="s">
        <v>168</v>
      </c>
      <c r="C20" s="237">
        <v>2</v>
      </c>
      <c r="D20" s="237"/>
      <c r="E20" s="389"/>
      <c r="F20" s="389">
        <v>2</v>
      </c>
      <c r="G20" s="389"/>
      <c r="H20" s="237"/>
      <c r="I20" s="239">
        <f t="shared" si="7"/>
        <v>4</v>
      </c>
      <c r="J20" s="239">
        <f t="shared" si="8"/>
        <v>0</v>
      </c>
      <c r="K20" s="239">
        <f t="shared" si="9"/>
        <v>0</v>
      </c>
      <c r="L20" s="239">
        <f t="shared" si="0"/>
        <v>4</v>
      </c>
      <c r="M20" s="237" t="s">
        <v>89</v>
      </c>
      <c r="N20" s="237" t="s">
        <v>83</v>
      </c>
      <c r="O20" s="238">
        <f t="shared" si="10"/>
        <v>50</v>
      </c>
      <c r="P20" s="239">
        <f t="shared" si="11"/>
        <v>100</v>
      </c>
      <c r="Q20" s="244">
        <f t="shared" si="1"/>
        <v>20</v>
      </c>
      <c r="R20" s="244">
        <f t="shared" si="2"/>
        <v>0</v>
      </c>
      <c r="S20" s="244">
        <f t="shared" si="3"/>
        <v>0</v>
      </c>
      <c r="T20" s="244">
        <f t="shared" si="4"/>
        <v>30</v>
      </c>
      <c r="U20" s="244">
        <f t="shared" si="5"/>
        <v>50</v>
      </c>
      <c r="V20" s="244">
        <f t="shared" si="6"/>
        <v>0</v>
      </c>
      <c r="W20" s="237">
        <v>10</v>
      </c>
      <c r="X20" s="237"/>
      <c r="Y20" s="237"/>
      <c r="Z20" s="389">
        <v>15</v>
      </c>
      <c r="AA20" s="389">
        <v>20</v>
      </c>
      <c r="AB20" s="389"/>
      <c r="AC20" s="237">
        <v>10</v>
      </c>
      <c r="AD20" s="237"/>
      <c r="AE20" s="237"/>
      <c r="AF20" s="237">
        <v>15</v>
      </c>
      <c r="AG20" s="237">
        <v>30</v>
      </c>
      <c r="AH20" s="237"/>
      <c r="AI20" s="377" t="s">
        <v>50</v>
      </c>
    </row>
    <row r="21" spans="1:35" s="7" customFormat="1" ht="25.5">
      <c r="A21" s="239">
        <v>14</v>
      </c>
      <c r="B21" s="390" t="s">
        <v>284</v>
      </c>
      <c r="C21" s="237">
        <v>1</v>
      </c>
      <c r="D21" s="237"/>
      <c r="E21" s="389"/>
      <c r="F21" s="389"/>
      <c r="G21" s="389"/>
      <c r="H21" s="237"/>
      <c r="I21" s="239">
        <f t="shared" si="7"/>
        <v>1</v>
      </c>
      <c r="J21" s="239">
        <f t="shared" si="8"/>
        <v>0</v>
      </c>
      <c r="K21" s="239">
        <f t="shared" si="9"/>
        <v>0</v>
      </c>
      <c r="L21" s="239">
        <f t="shared" si="0"/>
        <v>1</v>
      </c>
      <c r="M21" s="237" t="s">
        <v>89</v>
      </c>
      <c r="N21" s="237"/>
      <c r="O21" s="238">
        <f t="shared" si="10"/>
        <v>15</v>
      </c>
      <c r="P21" s="239">
        <f t="shared" si="11"/>
        <v>25</v>
      </c>
      <c r="Q21" s="244">
        <f t="shared" si="1"/>
        <v>15</v>
      </c>
      <c r="R21" s="244">
        <f t="shared" si="2"/>
        <v>0</v>
      </c>
      <c r="S21" s="244">
        <f t="shared" si="3"/>
        <v>0</v>
      </c>
      <c r="T21" s="244">
        <f t="shared" si="4"/>
        <v>0</v>
      </c>
      <c r="U21" s="244">
        <f t="shared" si="5"/>
        <v>10</v>
      </c>
      <c r="V21" s="244">
        <f t="shared" si="6"/>
        <v>0</v>
      </c>
      <c r="W21" s="237">
        <v>15</v>
      </c>
      <c r="X21" s="237"/>
      <c r="Y21" s="237"/>
      <c r="Z21" s="389"/>
      <c r="AA21" s="389">
        <v>10</v>
      </c>
      <c r="AB21" s="389"/>
      <c r="AC21" s="237"/>
      <c r="AD21" s="237"/>
      <c r="AE21" s="237"/>
      <c r="AF21" s="237"/>
      <c r="AG21" s="237"/>
      <c r="AH21" s="237"/>
      <c r="AI21" s="378" t="s">
        <v>161</v>
      </c>
    </row>
    <row r="22" spans="1:35" s="1" customFormat="1" ht="25.5">
      <c r="A22" s="239">
        <v>15</v>
      </c>
      <c r="B22" s="387" t="s">
        <v>173</v>
      </c>
      <c r="C22" s="237">
        <v>2</v>
      </c>
      <c r="D22" s="237"/>
      <c r="E22" s="389"/>
      <c r="F22" s="389"/>
      <c r="G22" s="389"/>
      <c r="H22" s="237"/>
      <c r="I22" s="239">
        <f t="shared" si="7"/>
        <v>2</v>
      </c>
      <c r="J22" s="239">
        <f t="shared" si="8"/>
        <v>0</v>
      </c>
      <c r="K22" s="239">
        <f t="shared" si="9"/>
        <v>0</v>
      </c>
      <c r="L22" s="239">
        <f t="shared" si="0"/>
        <v>2</v>
      </c>
      <c r="M22" s="237" t="s">
        <v>89</v>
      </c>
      <c r="N22" s="237"/>
      <c r="O22" s="238">
        <f t="shared" si="10"/>
        <v>35</v>
      </c>
      <c r="P22" s="239">
        <f t="shared" si="11"/>
        <v>50</v>
      </c>
      <c r="Q22" s="244">
        <f t="shared" si="1"/>
        <v>20</v>
      </c>
      <c r="R22" s="244">
        <f t="shared" si="2"/>
        <v>0</v>
      </c>
      <c r="S22" s="244">
        <f t="shared" si="3"/>
        <v>0</v>
      </c>
      <c r="T22" s="244">
        <f t="shared" si="4"/>
        <v>15</v>
      </c>
      <c r="U22" s="244">
        <f t="shared" si="5"/>
        <v>15</v>
      </c>
      <c r="V22" s="244">
        <f t="shared" si="6"/>
        <v>0</v>
      </c>
      <c r="W22" s="237">
        <v>20</v>
      </c>
      <c r="X22" s="237"/>
      <c r="Y22" s="237"/>
      <c r="Z22" s="389">
        <v>15</v>
      </c>
      <c r="AA22" s="389">
        <v>15</v>
      </c>
      <c r="AB22" s="389"/>
      <c r="AC22" s="237"/>
      <c r="AD22" s="237"/>
      <c r="AE22" s="237"/>
      <c r="AF22" s="237"/>
      <c r="AG22" s="237"/>
      <c r="AH22" s="237"/>
      <c r="AI22" s="377" t="s">
        <v>174</v>
      </c>
    </row>
    <row r="23" spans="1:35" s="1" customFormat="1" ht="12.75">
      <c r="A23" s="239">
        <v>16</v>
      </c>
      <c r="B23" s="387" t="s">
        <v>177</v>
      </c>
      <c r="C23" s="237"/>
      <c r="D23" s="237"/>
      <c r="E23" s="389"/>
      <c r="F23" s="389">
        <v>1</v>
      </c>
      <c r="G23" s="389"/>
      <c r="H23" s="237"/>
      <c r="I23" s="239">
        <f t="shared" si="7"/>
        <v>1</v>
      </c>
      <c r="J23" s="239">
        <f t="shared" si="8"/>
        <v>0</v>
      </c>
      <c r="K23" s="239">
        <f t="shared" si="9"/>
        <v>0</v>
      </c>
      <c r="L23" s="239">
        <f t="shared" si="0"/>
        <v>1</v>
      </c>
      <c r="M23" s="237"/>
      <c r="N23" s="237" t="s">
        <v>89</v>
      </c>
      <c r="O23" s="238">
        <f t="shared" si="10"/>
        <v>20</v>
      </c>
      <c r="P23" s="239">
        <f t="shared" si="11"/>
        <v>25</v>
      </c>
      <c r="Q23" s="244">
        <f t="shared" si="1"/>
        <v>10</v>
      </c>
      <c r="R23" s="244">
        <f t="shared" si="2"/>
        <v>5</v>
      </c>
      <c r="S23" s="244">
        <f t="shared" si="3"/>
        <v>0</v>
      </c>
      <c r="T23" s="244">
        <f t="shared" si="4"/>
        <v>5</v>
      </c>
      <c r="U23" s="244">
        <f t="shared" si="5"/>
        <v>5</v>
      </c>
      <c r="V23" s="244">
        <f t="shared" si="6"/>
        <v>0</v>
      </c>
      <c r="W23" s="237"/>
      <c r="X23" s="237"/>
      <c r="Y23" s="237"/>
      <c r="Z23" s="389"/>
      <c r="AA23" s="389"/>
      <c r="AB23" s="389"/>
      <c r="AC23" s="237">
        <v>10</v>
      </c>
      <c r="AD23" s="237">
        <v>5</v>
      </c>
      <c r="AE23" s="237"/>
      <c r="AF23" s="237">
        <v>5</v>
      </c>
      <c r="AG23" s="237">
        <v>5</v>
      </c>
      <c r="AH23" s="237"/>
      <c r="AI23" s="377" t="s">
        <v>215</v>
      </c>
    </row>
    <row r="24" spans="1:35" s="1" customFormat="1" ht="12.75">
      <c r="A24" s="239">
        <v>17</v>
      </c>
      <c r="B24" s="387" t="s">
        <v>178</v>
      </c>
      <c r="C24" s="392"/>
      <c r="D24" s="237"/>
      <c r="E24" s="389"/>
      <c r="F24" s="389">
        <v>1</v>
      </c>
      <c r="G24" s="389"/>
      <c r="H24" s="237"/>
      <c r="I24" s="239">
        <f t="shared" si="7"/>
        <v>1</v>
      </c>
      <c r="J24" s="239">
        <f t="shared" si="8"/>
        <v>0</v>
      </c>
      <c r="K24" s="239">
        <f t="shared" si="9"/>
        <v>0</v>
      </c>
      <c r="L24" s="239">
        <f t="shared" si="0"/>
        <v>1</v>
      </c>
      <c r="M24" s="237"/>
      <c r="N24" s="237" t="s">
        <v>89</v>
      </c>
      <c r="O24" s="238">
        <f t="shared" si="10"/>
        <v>20</v>
      </c>
      <c r="P24" s="239">
        <f t="shared" si="11"/>
        <v>25</v>
      </c>
      <c r="Q24" s="244">
        <f t="shared" si="1"/>
        <v>10</v>
      </c>
      <c r="R24" s="244">
        <f t="shared" si="2"/>
        <v>5</v>
      </c>
      <c r="S24" s="244">
        <f t="shared" si="3"/>
        <v>0</v>
      </c>
      <c r="T24" s="244">
        <f t="shared" si="4"/>
        <v>5</v>
      </c>
      <c r="U24" s="244">
        <f t="shared" si="5"/>
        <v>5</v>
      </c>
      <c r="V24" s="244">
        <f t="shared" si="6"/>
        <v>0</v>
      </c>
      <c r="W24" s="237"/>
      <c r="X24" s="237"/>
      <c r="Y24" s="237"/>
      <c r="Z24" s="389"/>
      <c r="AA24" s="389"/>
      <c r="AB24" s="389"/>
      <c r="AC24" s="237">
        <v>10</v>
      </c>
      <c r="AD24" s="237">
        <v>5</v>
      </c>
      <c r="AE24" s="237"/>
      <c r="AF24" s="237">
        <v>5</v>
      </c>
      <c r="AG24" s="237">
        <v>5</v>
      </c>
      <c r="AH24" s="237"/>
      <c r="AI24" s="377" t="s">
        <v>179</v>
      </c>
    </row>
    <row r="25" spans="1:35" s="1" customFormat="1" ht="25.5">
      <c r="A25" s="239">
        <v>18</v>
      </c>
      <c r="B25" s="387" t="s">
        <v>182</v>
      </c>
      <c r="C25" s="392">
        <v>1</v>
      </c>
      <c r="D25" s="237"/>
      <c r="E25" s="389"/>
      <c r="F25" s="389"/>
      <c r="G25" s="389"/>
      <c r="H25" s="237"/>
      <c r="I25" s="239">
        <f t="shared" si="7"/>
        <v>1</v>
      </c>
      <c r="J25" s="239">
        <f t="shared" si="8"/>
        <v>0</v>
      </c>
      <c r="K25" s="239">
        <f t="shared" si="9"/>
        <v>0</v>
      </c>
      <c r="L25" s="239">
        <f t="shared" si="0"/>
        <v>1</v>
      </c>
      <c r="M25" s="237" t="s">
        <v>89</v>
      </c>
      <c r="N25" s="237"/>
      <c r="O25" s="238">
        <f t="shared" si="10"/>
        <v>30</v>
      </c>
      <c r="P25" s="239">
        <f t="shared" si="11"/>
        <v>30</v>
      </c>
      <c r="Q25" s="244">
        <f t="shared" si="1"/>
        <v>20</v>
      </c>
      <c r="R25" s="244">
        <f t="shared" si="2"/>
        <v>0</v>
      </c>
      <c r="S25" s="244">
        <f t="shared" si="3"/>
        <v>10</v>
      </c>
      <c r="T25" s="244">
        <f t="shared" si="4"/>
        <v>0</v>
      </c>
      <c r="U25" s="244">
        <f t="shared" si="5"/>
        <v>0</v>
      </c>
      <c r="V25" s="244">
        <f t="shared" si="6"/>
        <v>0</v>
      </c>
      <c r="W25" s="237">
        <v>20</v>
      </c>
      <c r="X25" s="237"/>
      <c r="Y25" s="237">
        <v>10</v>
      </c>
      <c r="Z25" s="389"/>
      <c r="AA25" s="389"/>
      <c r="AB25" s="389"/>
      <c r="AC25" s="237"/>
      <c r="AD25" s="237"/>
      <c r="AE25" s="237"/>
      <c r="AF25" s="237"/>
      <c r="AG25" s="237"/>
      <c r="AH25" s="237"/>
      <c r="AI25" s="377" t="s">
        <v>183</v>
      </c>
    </row>
    <row r="26" spans="1:35" s="1" customFormat="1" ht="18" customHeight="1">
      <c r="A26" s="239">
        <v>19</v>
      </c>
      <c r="B26" s="387" t="s">
        <v>262</v>
      </c>
      <c r="C26" s="392">
        <v>1</v>
      </c>
      <c r="D26" s="237"/>
      <c r="E26" s="389"/>
      <c r="F26" s="389"/>
      <c r="G26" s="389"/>
      <c r="H26" s="237"/>
      <c r="I26" s="239">
        <f t="shared" si="7"/>
        <v>1</v>
      </c>
      <c r="J26" s="239">
        <f t="shared" si="8"/>
        <v>0</v>
      </c>
      <c r="K26" s="239">
        <f t="shared" si="9"/>
        <v>0</v>
      </c>
      <c r="L26" s="239">
        <f t="shared" si="0"/>
        <v>1</v>
      </c>
      <c r="M26" s="237" t="s">
        <v>89</v>
      </c>
      <c r="N26" s="237"/>
      <c r="O26" s="238">
        <f t="shared" si="10"/>
        <v>20</v>
      </c>
      <c r="P26" s="239">
        <f t="shared" si="11"/>
        <v>25</v>
      </c>
      <c r="Q26" s="244">
        <f t="shared" si="1"/>
        <v>10</v>
      </c>
      <c r="R26" s="244">
        <f t="shared" si="2"/>
        <v>10</v>
      </c>
      <c r="S26" s="244">
        <f t="shared" si="3"/>
        <v>0</v>
      </c>
      <c r="T26" s="244">
        <f t="shared" si="4"/>
        <v>0</v>
      </c>
      <c r="U26" s="244">
        <f t="shared" si="5"/>
        <v>5</v>
      </c>
      <c r="V26" s="244">
        <f t="shared" si="6"/>
        <v>0</v>
      </c>
      <c r="W26" s="237">
        <v>10</v>
      </c>
      <c r="X26" s="237">
        <v>10</v>
      </c>
      <c r="Y26" s="237"/>
      <c r="Z26" s="389"/>
      <c r="AA26" s="389">
        <v>5</v>
      </c>
      <c r="AB26" s="389"/>
      <c r="AC26" s="237"/>
      <c r="AD26" s="237"/>
      <c r="AE26" s="237"/>
      <c r="AF26" s="237"/>
      <c r="AG26" s="237"/>
      <c r="AH26" s="237"/>
      <c r="AI26" s="377" t="s">
        <v>49</v>
      </c>
    </row>
    <row r="27" spans="1:35" s="7" customFormat="1" ht="25.5" customHeight="1">
      <c r="A27" s="239">
        <v>20</v>
      </c>
      <c r="B27" s="390" t="s">
        <v>235</v>
      </c>
      <c r="C27" s="392"/>
      <c r="D27" s="237"/>
      <c r="E27" s="389"/>
      <c r="F27" s="389">
        <v>3</v>
      </c>
      <c r="G27" s="389"/>
      <c r="H27" s="237"/>
      <c r="I27" s="239">
        <f t="shared" si="7"/>
        <v>3</v>
      </c>
      <c r="J27" s="239">
        <f t="shared" si="8"/>
        <v>0</v>
      </c>
      <c r="K27" s="239">
        <f t="shared" si="9"/>
        <v>0</v>
      </c>
      <c r="L27" s="239">
        <f t="shared" si="0"/>
        <v>3</v>
      </c>
      <c r="M27" s="237"/>
      <c r="N27" s="237" t="s">
        <v>83</v>
      </c>
      <c r="O27" s="238">
        <f t="shared" si="10"/>
        <v>55</v>
      </c>
      <c r="P27" s="239">
        <f t="shared" si="11"/>
        <v>80</v>
      </c>
      <c r="Q27" s="244">
        <f t="shared" si="1"/>
        <v>20</v>
      </c>
      <c r="R27" s="244">
        <f t="shared" si="2"/>
        <v>0</v>
      </c>
      <c r="S27" s="244">
        <f t="shared" si="3"/>
        <v>0</v>
      </c>
      <c r="T27" s="244">
        <f t="shared" si="4"/>
        <v>35</v>
      </c>
      <c r="U27" s="244">
        <f t="shared" si="5"/>
        <v>25</v>
      </c>
      <c r="V27" s="244">
        <f t="shared" si="6"/>
        <v>0</v>
      </c>
      <c r="W27" s="237"/>
      <c r="X27" s="237"/>
      <c r="Y27" s="237"/>
      <c r="Z27" s="237"/>
      <c r="AA27" s="237"/>
      <c r="AB27" s="237"/>
      <c r="AC27" s="237">
        <v>20</v>
      </c>
      <c r="AD27" s="237"/>
      <c r="AE27" s="237"/>
      <c r="AF27" s="237">
        <v>35</v>
      </c>
      <c r="AG27" s="237">
        <v>25</v>
      </c>
      <c r="AH27" s="237"/>
      <c r="AI27" s="378" t="s">
        <v>50</v>
      </c>
    </row>
    <row r="28" spans="1:35" s="7" customFormat="1" ht="27" customHeight="1">
      <c r="A28" s="239">
        <v>21</v>
      </c>
      <c r="B28" s="236" t="s">
        <v>305</v>
      </c>
      <c r="C28" s="392"/>
      <c r="D28" s="237"/>
      <c r="E28" s="389"/>
      <c r="F28" s="389">
        <v>0</v>
      </c>
      <c r="G28" s="389"/>
      <c r="H28" s="237"/>
      <c r="I28" s="239">
        <f t="shared" si="7"/>
        <v>0</v>
      </c>
      <c r="J28" s="239">
        <f t="shared" si="8"/>
        <v>0</v>
      </c>
      <c r="K28" s="239">
        <f t="shared" si="9"/>
        <v>0</v>
      </c>
      <c r="L28" s="239">
        <f t="shared" si="0"/>
        <v>0</v>
      </c>
      <c r="M28" s="237"/>
      <c r="N28" s="237" t="s">
        <v>89</v>
      </c>
      <c r="O28" s="238">
        <f t="shared" si="10"/>
        <v>5</v>
      </c>
      <c r="P28" s="239">
        <f t="shared" si="11"/>
        <v>5</v>
      </c>
      <c r="Q28" s="244">
        <f t="shared" si="1"/>
        <v>0</v>
      </c>
      <c r="R28" s="244">
        <f t="shared" si="2"/>
        <v>5</v>
      </c>
      <c r="S28" s="244">
        <f t="shared" si="3"/>
        <v>0</v>
      </c>
      <c r="T28" s="244">
        <f t="shared" si="4"/>
        <v>0</v>
      </c>
      <c r="U28" s="244">
        <f t="shared" si="5"/>
        <v>0</v>
      </c>
      <c r="V28" s="244">
        <f t="shared" si="6"/>
        <v>0</v>
      </c>
      <c r="W28" s="237"/>
      <c r="X28" s="237">
        <v>5</v>
      </c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378" t="s">
        <v>309</v>
      </c>
    </row>
    <row r="29" spans="1:35" s="107" customFormat="1" ht="18" customHeight="1">
      <c r="A29" s="393"/>
      <c r="B29" s="394" t="s">
        <v>34</v>
      </c>
      <c r="C29" s="395">
        <f>SUM(C8:C27)</f>
        <v>24</v>
      </c>
      <c r="D29" s="393"/>
      <c r="E29" s="393"/>
      <c r="F29" s="393">
        <f>SUM(F8:F28)</f>
        <v>24</v>
      </c>
      <c r="G29" s="393"/>
      <c r="H29" s="393"/>
      <c r="I29" s="393">
        <f>SUM(I8:I28)</f>
        <v>48</v>
      </c>
      <c r="J29" s="393">
        <f>SUM(J8:J28)</f>
        <v>0</v>
      </c>
      <c r="K29" s="393">
        <f>SUM(K8:K28)</f>
        <v>0</v>
      </c>
      <c r="L29" s="393">
        <f>SUM(L8:L28)</f>
        <v>48</v>
      </c>
      <c r="M29" s="393"/>
      <c r="N29" s="393"/>
      <c r="O29" s="393">
        <f aca="true" t="shared" si="12" ref="O29:AH29">SUM(O8:O28)</f>
        <v>930</v>
      </c>
      <c r="P29" s="393">
        <f t="shared" si="12"/>
        <v>1330</v>
      </c>
      <c r="Q29" s="396">
        <f t="shared" si="12"/>
        <v>340</v>
      </c>
      <c r="R29" s="396">
        <f t="shared" si="12"/>
        <v>50</v>
      </c>
      <c r="S29" s="396">
        <f t="shared" si="12"/>
        <v>60</v>
      </c>
      <c r="T29" s="396">
        <f t="shared" si="12"/>
        <v>480</v>
      </c>
      <c r="U29" s="396">
        <f t="shared" si="12"/>
        <v>400</v>
      </c>
      <c r="V29" s="396">
        <f t="shared" si="12"/>
        <v>0</v>
      </c>
      <c r="W29" s="393">
        <f t="shared" si="12"/>
        <v>215</v>
      </c>
      <c r="X29" s="393">
        <f t="shared" si="12"/>
        <v>25</v>
      </c>
      <c r="Y29" s="393">
        <f t="shared" si="12"/>
        <v>35</v>
      </c>
      <c r="Z29" s="393">
        <f t="shared" si="12"/>
        <v>245</v>
      </c>
      <c r="AA29" s="393">
        <f t="shared" si="12"/>
        <v>180</v>
      </c>
      <c r="AB29" s="393">
        <f t="shared" si="12"/>
        <v>0</v>
      </c>
      <c r="AC29" s="393">
        <f t="shared" si="12"/>
        <v>125</v>
      </c>
      <c r="AD29" s="393">
        <f t="shared" si="12"/>
        <v>25</v>
      </c>
      <c r="AE29" s="393">
        <f t="shared" si="12"/>
        <v>25</v>
      </c>
      <c r="AF29" s="393">
        <f t="shared" si="12"/>
        <v>235</v>
      </c>
      <c r="AG29" s="393">
        <f t="shared" si="12"/>
        <v>220</v>
      </c>
      <c r="AH29" s="393">
        <f t="shared" si="12"/>
        <v>0</v>
      </c>
      <c r="AI29" s="380"/>
    </row>
    <row r="30" spans="1:35" s="1" customFormat="1" ht="18" customHeight="1">
      <c r="A30" s="239"/>
      <c r="B30" s="387"/>
      <c r="C30" s="392"/>
      <c r="D30" s="237"/>
      <c r="E30" s="237"/>
      <c r="F30" s="237"/>
      <c r="G30" s="237"/>
      <c r="H30" s="237"/>
      <c r="I30" s="239"/>
      <c r="J30" s="239"/>
      <c r="K30" s="239"/>
      <c r="L30" s="239"/>
      <c r="M30" s="237"/>
      <c r="N30" s="237"/>
      <c r="O30" s="238"/>
      <c r="P30" s="239"/>
      <c r="Q30" s="244"/>
      <c r="R30" s="244"/>
      <c r="S30" s="244"/>
      <c r="T30" s="244"/>
      <c r="U30" s="244"/>
      <c r="V30" s="244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379"/>
    </row>
    <row r="31" spans="1:35" s="110" customFormat="1" ht="18" customHeight="1">
      <c r="A31" s="397"/>
      <c r="B31" s="398" t="s">
        <v>234</v>
      </c>
      <c r="C31" s="399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400"/>
      <c r="R31" s="400"/>
      <c r="S31" s="400"/>
      <c r="T31" s="400"/>
      <c r="U31" s="400"/>
      <c r="V31" s="400"/>
      <c r="W31" s="397"/>
      <c r="X31" s="397"/>
      <c r="Y31" s="397"/>
      <c r="Z31" s="397"/>
      <c r="AA31" s="397"/>
      <c r="AB31" s="397"/>
      <c r="AC31" s="397"/>
      <c r="AD31" s="397"/>
      <c r="AE31" s="397"/>
      <c r="AF31" s="397"/>
      <c r="AG31" s="397"/>
      <c r="AH31" s="397"/>
      <c r="AI31" s="383"/>
    </row>
    <row r="32" spans="1:35" s="226" customFormat="1" ht="12.75">
      <c r="A32" s="401">
        <v>1</v>
      </c>
      <c r="B32" s="402" t="s">
        <v>288</v>
      </c>
      <c r="C32" s="389"/>
      <c r="D32" s="389"/>
      <c r="E32" s="389"/>
      <c r="F32" s="389">
        <v>1</v>
      </c>
      <c r="G32" s="389"/>
      <c r="H32" s="389"/>
      <c r="I32" s="401">
        <f aca="true" t="shared" si="13" ref="I32:K42">C32+F32</f>
        <v>1</v>
      </c>
      <c r="J32" s="401">
        <f t="shared" si="13"/>
        <v>0</v>
      </c>
      <c r="K32" s="401">
        <f t="shared" si="13"/>
        <v>0</v>
      </c>
      <c r="L32" s="401">
        <f>SUM(I32:K32)</f>
        <v>1</v>
      </c>
      <c r="M32" s="389"/>
      <c r="N32" s="389" t="s">
        <v>83</v>
      </c>
      <c r="O32" s="403">
        <f>SUM(Q32+R32+S32+T32)</f>
        <v>20</v>
      </c>
      <c r="P32" s="401">
        <f>SUM(Q32:V32)</f>
        <v>30</v>
      </c>
      <c r="Q32" s="404">
        <f aca="true" t="shared" si="14" ref="Q32:V32">SUM(W32+AC32)</f>
        <v>10</v>
      </c>
      <c r="R32" s="404">
        <f t="shared" si="14"/>
        <v>10</v>
      </c>
      <c r="S32" s="404">
        <f t="shared" si="14"/>
        <v>0</v>
      </c>
      <c r="T32" s="404">
        <f t="shared" si="14"/>
        <v>0</v>
      </c>
      <c r="U32" s="404">
        <f t="shared" si="14"/>
        <v>10</v>
      </c>
      <c r="V32" s="404">
        <f t="shared" si="14"/>
        <v>0</v>
      </c>
      <c r="W32" s="389"/>
      <c r="X32" s="389"/>
      <c r="Y32" s="389"/>
      <c r="Z32" s="389"/>
      <c r="AA32" s="389"/>
      <c r="AB32" s="389"/>
      <c r="AC32" s="389">
        <v>10</v>
      </c>
      <c r="AD32" s="389">
        <v>10</v>
      </c>
      <c r="AE32" s="389"/>
      <c r="AF32" s="389"/>
      <c r="AG32" s="389">
        <v>10</v>
      </c>
      <c r="AH32" s="389"/>
      <c r="AI32" s="381" t="s">
        <v>163</v>
      </c>
    </row>
    <row r="33" spans="1:35" s="1" customFormat="1" ht="12.75">
      <c r="A33" s="401">
        <v>2</v>
      </c>
      <c r="B33" s="387" t="s">
        <v>152</v>
      </c>
      <c r="C33" s="237"/>
      <c r="D33" s="237"/>
      <c r="E33" s="237"/>
      <c r="F33" s="237">
        <v>1</v>
      </c>
      <c r="G33" s="237"/>
      <c r="H33" s="237"/>
      <c r="I33" s="401">
        <f t="shared" si="13"/>
        <v>1</v>
      </c>
      <c r="J33" s="401">
        <f t="shared" si="13"/>
        <v>0</v>
      </c>
      <c r="K33" s="401">
        <f t="shared" si="13"/>
        <v>0</v>
      </c>
      <c r="L33" s="239">
        <f>SUM(I33:K33)</f>
        <v>1</v>
      </c>
      <c r="M33" s="237"/>
      <c r="N33" s="237" t="s">
        <v>89</v>
      </c>
      <c r="O33" s="403">
        <f aca="true" t="shared" si="15" ref="O33:O41">SUM(Q33+R33+S33+T33)</f>
        <v>20</v>
      </c>
      <c r="P33" s="401">
        <f aca="true" t="shared" si="16" ref="P33:P41">SUM(Q33:V33)</f>
        <v>30</v>
      </c>
      <c r="Q33" s="244">
        <f>W33+AC33</f>
        <v>10</v>
      </c>
      <c r="R33" s="244">
        <f aca="true" t="shared" si="17" ref="R33:V42">X33+AD33</f>
        <v>0</v>
      </c>
      <c r="S33" s="244">
        <f t="shared" si="17"/>
        <v>0</v>
      </c>
      <c r="T33" s="244">
        <f t="shared" si="17"/>
        <v>10</v>
      </c>
      <c r="U33" s="244">
        <f t="shared" si="17"/>
        <v>10</v>
      </c>
      <c r="V33" s="244">
        <f t="shared" si="17"/>
        <v>0</v>
      </c>
      <c r="W33" s="237"/>
      <c r="X33" s="237"/>
      <c r="Y33" s="237"/>
      <c r="Z33" s="237"/>
      <c r="AA33" s="237"/>
      <c r="AB33" s="237"/>
      <c r="AC33" s="237">
        <v>10</v>
      </c>
      <c r="AD33" s="237"/>
      <c r="AE33" s="237"/>
      <c r="AF33" s="237">
        <v>10</v>
      </c>
      <c r="AG33" s="237">
        <v>10</v>
      </c>
      <c r="AH33" s="237"/>
      <c r="AI33" s="382" t="s">
        <v>153</v>
      </c>
    </row>
    <row r="34" spans="1:35" s="1" customFormat="1" ht="25.5">
      <c r="A34" s="401">
        <v>3</v>
      </c>
      <c r="B34" s="387" t="s">
        <v>180</v>
      </c>
      <c r="C34" s="392"/>
      <c r="D34" s="237"/>
      <c r="E34" s="237"/>
      <c r="F34" s="237">
        <v>1</v>
      </c>
      <c r="G34" s="237"/>
      <c r="H34" s="237"/>
      <c r="I34" s="401">
        <f t="shared" si="13"/>
        <v>1</v>
      </c>
      <c r="J34" s="401">
        <f t="shared" si="13"/>
        <v>0</v>
      </c>
      <c r="K34" s="401">
        <f t="shared" si="13"/>
        <v>0</v>
      </c>
      <c r="L34" s="239">
        <f>SUM(I34:K34)</f>
        <v>1</v>
      </c>
      <c r="M34" s="237"/>
      <c r="N34" s="237" t="s">
        <v>89</v>
      </c>
      <c r="O34" s="403">
        <f t="shared" si="15"/>
        <v>25</v>
      </c>
      <c r="P34" s="401">
        <f t="shared" si="16"/>
        <v>25</v>
      </c>
      <c r="Q34" s="244">
        <f>W34+AC34</f>
        <v>15</v>
      </c>
      <c r="R34" s="244">
        <f t="shared" si="17"/>
        <v>0</v>
      </c>
      <c r="S34" s="244">
        <f t="shared" si="17"/>
        <v>0</v>
      </c>
      <c r="T34" s="244">
        <f t="shared" si="17"/>
        <v>10</v>
      </c>
      <c r="U34" s="244">
        <f t="shared" si="17"/>
        <v>0</v>
      </c>
      <c r="V34" s="244">
        <f t="shared" si="17"/>
        <v>0</v>
      </c>
      <c r="W34" s="237"/>
      <c r="X34" s="237"/>
      <c r="Y34" s="237"/>
      <c r="Z34" s="237"/>
      <c r="AA34" s="237"/>
      <c r="AB34" s="237"/>
      <c r="AC34" s="237">
        <v>15</v>
      </c>
      <c r="AD34" s="237"/>
      <c r="AE34" s="237"/>
      <c r="AF34" s="237">
        <v>10</v>
      </c>
      <c r="AG34" s="237"/>
      <c r="AH34" s="237"/>
      <c r="AI34" s="377" t="s">
        <v>181</v>
      </c>
    </row>
    <row r="35" spans="1:35" s="1" customFormat="1" ht="12.75">
      <c r="A35" s="401">
        <v>4</v>
      </c>
      <c r="B35" s="387" t="s">
        <v>175</v>
      </c>
      <c r="C35" s="237"/>
      <c r="D35" s="237"/>
      <c r="E35" s="237"/>
      <c r="F35" s="237">
        <v>1</v>
      </c>
      <c r="G35" s="237"/>
      <c r="H35" s="237"/>
      <c r="I35" s="401">
        <f t="shared" si="13"/>
        <v>1</v>
      </c>
      <c r="J35" s="401">
        <f t="shared" si="13"/>
        <v>0</v>
      </c>
      <c r="K35" s="401">
        <f t="shared" si="13"/>
        <v>0</v>
      </c>
      <c r="L35" s="239">
        <f>SUM(I35:K35)</f>
        <v>1</v>
      </c>
      <c r="M35" s="237"/>
      <c r="N35" s="237" t="s">
        <v>89</v>
      </c>
      <c r="O35" s="403">
        <f t="shared" si="15"/>
        <v>20</v>
      </c>
      <c r="P35" s="401">
        <f t="shared" si="16"/>
        <v>25</v>
      </c>
      <c r="Q35" s="244">
        <f>W35+AC35</f>
        <v>10</v>
      </c>
      <c r="R35" s="244">
        <f t="shared" si="17"/>
        <v>5</v>
      </c>
      <c r="S35" s="244">
        <f t="shared" si="17"/>
        <v>0</v>
      </c>
      <c r="T35" s="244">
        <f t="shared" si="17"/>
        <v>5</v>
      </c>
      <c r="U35" s="244">
        <f t="shared" si="17"/>
        <v>5</v>
      </c>
      <c r="V35" s="244">
        <f t="shared" si="17"/>
        <v>0</v>
      </c>
      <c r="W35" s="237"/>
      <c r="X35" s="237"/>
      <c r="Y35" s="237"/>
      <c r="Z35" s="237"/>
      <c r="AA35" s="237"/>
      <c r="AB35" s="237"/>
      <c r="AC35" s="237">
        <v>10</v>
      </c>
      <c r="AD35" s="237">
        <v>5</v>
      </c>
      <c r="AE35" s="237"/>
      <c r="AF35" s="237">
        <v>5</v>
      </c>
      <c r="AG35" s="237">
        <v>5</v>
      </c>
      <c r="AH35" s="237"/>
      <c r="AI35" s="379" t="s">
        <v>176</v>
      </c>
    </row>
    <row r="36" spans="1:35" s="1" customFormat="1" ht="25.5">
      <c r="A36" s="401">
        <v>5</v>
      </c>
      <c r="B36" s="387" t="s">
        <v>277</v>
      </c>
      <c r="C36" s="237"/>
      <c r="D36" s="237"/>
      <c r="E36" s="237"/>
      <c r="F36" s="237">
        <v>1</v>
      </c>
      <c r="G36" s="237"/>
      <c r="H36" s="237"/>
      <c r="I36" s="401">
        <f t="shared" si="13"/>
        <v>1</v>
      </c>
      <c r="J36" s="401">
        <f t="shared" si="13"/>
        <v>0</v>
      </c>
      <c r="K36" s="401">
        <f t="shared" si="13"/>
        <v>0</v>
      </c>
      <c r="L36" s="239">
        <f>SUM(I36:K36)</f>
        <v>1</v>
      </c>
      <c r="M36" s="388"/>
      <c r="N36" s="237" t="s">
        <v>89</v>
      </c>
      <c r="O36" s="403">
        <f t="shared" si="15"/>
        <v>20</v>
      </c>
      <c r="P36" s="401">
        <f t="shared" si="16"/>
        <v>25</v>
      </c>
      <c r="Q36" s="244">
        <f>W36+AC36</f>
        <v>10</v>
      </c>
      <c r="R36" s="244">
        <f t="shared" si="17"/>
        <v>0</v>
      </c>
      <c r="S36" s="244">
        <f t="shared" si="17"/>
        <v>10</v>
      </c>
      <c r="T36" s="244">
        <f t="shared" si="17"/>
        <v>0</v>
      </c>
      <c r="U36" s="244">
        <f t="shared" si="17"/>
        <v>5</v>
      </c>
      <c r="V36" s="244">
        <f t="shared" si="17"/>
        <v>0</v>
      </c>
      <c r="W36" s="237"/>
      <c r="X36" s="237"/>
      <c r="Y36" s="237"/>
      <c r="Z36" s="237"/>
      <c r="AA36" s="389"/>
      <c r="AB36" s="389"/>
      <c r="AC36" s="237">
        <v>10</v>
      </c>
      <c r="AD36" s="237"/>
      <c r="AE36" s="237">
        <v>10</v>
      </c>
      <c r="AF36" s="237"/>
      <c r="AG36" s="237">
        <v>5</v>
      </c>
      <c r="AH36" s="237"/>
      <c r="AI36" s="379" t="s">
        <v>50</v>
      </c>
    </row>
    <row r="37" spans="1:35" s="1" customFormat="1" ht="25.5">
      <c r="A37" s="401">
        <v>6</v>
      </c>
      <c r="B37" s="387" t="s">
        <v>236</v>
      </c>
      <c r="C37" s="237">
        <v>2</v>
      </c>
      <c r="D37" s="237"/>
      <c r="E37" s="237"/>
      <c r="F37" s="237"/>
      <c r="G37" s="237"/>
      <c r="H37" s="237"/>
      <c r="I37" s="401">
        <f t="shared" si="13"/>
        <v>2</v>
      </c>
      <c r="J37" s="401">
        <f t="shared" si="13"/>
        <v>0</v>
      </c>
      <c r="K37" s="401">
        <f t="shared" si="13"/>
        <v>0</v>
      </c>
      <c r="L37" s="239">
        <v>2</v>
      </c>
      <c r="M37" s="388" t="s">
        <v>83</v>
      </c>
      <c r="N37" s="237"/>
      <c r="O37" s="403">
        <f t="shared" si="15"/>
        <v>40</v>
      </c>
      <c r="P37" s="401">
        <f t="shared" si="16"/>
        <v>60</v>
      </c>
      <c r="Q37" s="244">
        <f aca="true" t="shared" si="18" ref="Q37:Q42">W37+AC37</f>
        <v>20</v>
      </c>
      <c r="R37" s="244">
        <f t="shared" si="17"/>
        <v>0</v>
      </c>
      <c r="S37" s="244">
        <f t="shared" si="17"/>
        <v>0</v>
      </c>
      <c r="T37" s="244">
        <f t="shared" si="17"/>
        <v>20</v>
      </c>
      <c r="U37" s="244">
        <f t="shared" si="17"/>
        <v>20</v>
      </c>
      <c r="V37" s="244">
        <f t="shared" si="17"/>
        <v>0</v>
      </c>
      <c r="W37" s="237">
        <v>20</v>
      </c>
      <c r="X37" s="237"/>
      <c r="Y37" s="237"/>
      <c r="Z37" s="237">
        <v>20</v>
      </c>
      <c r="AA37" s="389">
        <v>20</v>
      </c>
      <c r="AB37" s="389"/>
      <c r="AC37" s="237"/>
      <c r="AD37" s="237"/>
      <c r="AE37" s="237"/>
      <c r="AF37" s="237"/>
      <c r="AG37" s="237"/>
      <c r="AH37" s="237"/>
      <c r="AI37" s="379" t="s">
        <v>50</v>
      </c>
    </row>
    <row r="38" spans="1:35" s="1" customFormat="1" ht="25.5">
      <c r="A38" s="401">
        <v>7</v>
      </c>
      <c r="B38" s="387" t="s">
        <v>185</v>
      </c>
      <c r="C38" s="237">
        <v>1</v>
      </c>
      <c r="D38" s="237"/>
      <c r="E38" s="237"/>
      <c r="F38" s="237"/>
      <c r="G38" s="237"/>
      <c r="H38" s="237"/>
      <c r="I38" s="401">
        <f t="shared" si="13"/>
        <v>1</v>
      </c>
      <c r="J38" s="401">
        <f t="shared" si="13"/>
        <v>0</v>
      </c>
      <c r="K38" s="401">
        <f t="shared" si="13"/>
        <v>0</v>
      </c>
      <c r="L38" s="239">
        <f>SUM(I38:K38)</f>
        <v>1</v>
      </c>
      <c r="M38" s="237" t="s">
        <v>89</v>
      </c>
      <c r="N38" s="237"/>
      <c r="O38" s="403">
        <f t="shared" si="15"/>
        <v>20</v>
      </c>
      <c r="P38" s="401">
        <f t="shared" si="16"/>
        <v>25</v>
      </c>
      <c r="Q38" s="244">
        <f t="shared" si="18"/>
        <v>10</v>
      </c>
      <c r="R38" s="244">
        <f t="shared" si="17"/>
        <v>10</v>
      </c>
      <c r="S38" s="244">
        <f t="shared" si="17"/>
        <v>0</v>
      </c>
      <c r="T38" s="244">
        <f t="shared" si="17"/>
        <v>0</v>
      </c>
      <c r="U38" s="244">
        <f t="shared" si="17"/>
        <v>5</v>
      </c>
      <c r="V38" s="244">
        <f t="shared" si="17"/>
        <v>0</v>
      </c>
      <c r="W38" s="237">
        <v>10</v>
      </c>
      <c r="X38" s="237">
        <v>10</v>
      </c>
      <c r="Y38" s="237"/>
      <c r="Z38" s="237"/>
      <c r="AA38" s="389">
        <v>5</v>
      </c>
      <c r="AB38" s="389"/>
      <c r="AC38" s="237"/>
      <c r="AD38" s="237"/>
      <c r="AE38" s="237"/>
      <c r="AF38" s="237"/>
      <c r="AG38" s="237"/>
      <c r="AH38" s="237"/>
      <c r="AI38" s="379" t="s">
        <v>50</v>
      </c>
    </row>
    <row r="39" spans="1:35" s="1" customFormat="1" ht="45">
      <c r="A39" s="401">
        <v>8</v>
      </c>
      <c r="B39" s="387" t="s">
        <v>283</v>
      </c>
      <c r="C39" s="237">
        <v>1</v>
      </c>
      <c r="D39" s="237"/>
      <c r="E39" s="237"/>
      <c r="F39" s="237"/>
      <c r="G39" s="237"/>
      <c r="H39" s="237"/>
      <c r="I39" s="401">
        <f t="shared" si="13"/>
        <v>1</v>
      </c>
      <c r="J39" s="401">
        <f t="shared" si="13"/>
        <v>0</v>
      </c>
      <c r="K39" s="401">
        <f t="shared" si="13"/>
        <v>0</v>
      </c>
      <c r="L39" s="239">
        <f>SUM(I39:K39)</f>
        <v>1</v>
      </c>
      <c r="M39" s="237" t="s">
        <v>89</v>
      </c>
      <c r="N39" s="237"/>
      <c r="O39" s="403">
        <f t="shared" si="15"/>
        <v>15</v>
      </c>
      <c r="P39" s="401">
        <f t="shared" si="16"/>
        <v>20</v>
      </c>
      <c r="Q39" s="244">
        <f t="shared" si="18"/>
        <v>5</v>
      </c>
      <c r="R39" s="244">
        <f t="shared" si="17"/>
        <v>0</v>
      </c>
      <c r="S39" s="244">
        <f t="shared" si="17"/>
        <v>10</v>
      </c>
      <c r="T39" s="244">
        <f t="shared" si="17"/>
        <v>0</v>
      </c>
      <c r="U39" s="244">
        <f t="shared" si="17"/>
        <v>5</v>
      </c>
      <c r="V39" s="244">
        <f t="shared" si="17"/>
        <v>0</v>
      </c>
      <c r="W39" s="237">
        <v>5</v>
      </c>
      <c r="X39" s="237"/>
      <c r="Y39" s="237">
        <v>10</v>
      </c>
      <c r="Z39" s="237"/>
      <c r="AA39" s="389">
        <v>5</v>
      </c>
      <c r="AB39" s="389"/>
      <c r="AC39" s="237"/>
      <c r="AD39" s="237"/>
      <c r="AE39" s="237"/>
      <c r="AF39" s="237"/>
      <c r="AG39" s="237"/>
      <c r="AH39" s="237"/>
      <c r="AI39" s="634" t="s">
        <v>314</v>
      </c>
    </row>
    <row r="40" spans="1:35" s="1" customFormat="1" ht="25.5">
      <c r="A40" s="401">
        <v>9</v>
      </c>
      <c r="B40" s="387" t="s">
        <v>186</v>
      </c>
      <c r="C40" s="237">
        <v>1</v>
      </c>
      <c r="D40" s="237"/>
      <c r="E40" s="237"/>
      <c r="F40" s="237"/>
      <c r="G40" s="237"/>
      <c r="H40" s="237"/>
      <c r="I40" s="401">
        <f t="shared" si="13"/>
        <v>1</v>
      </c>
      <c r="J40" s="401">
        <f t="shared" si="13"/>
        <v>0</v>
      </c>
      <c r="K40" s="401">
        <f t="shared" si="13"/>
        <v>0</v>
      </c>
      <c r="L40" s="239">
        <f>SUM(I40:K40)</f>
        <v>1</v>
      </c>
      <c r="M40" s="237" t="s">
        <v>83</v>
      </c>
      <c r="N40" s="237"/>
      <c r="O40" s="403">
        <f t="shared" si="15"/>
        <v>30</v>
      </c>
      <c r="P40" s="401">
        <f t="shared" si="16"/>
        <v>40</v>
      </c>
      <c r="Q40" s="244">
        <f t="shared" si="18"/>
        <v>10</v>
      </c>
      <c r="R40" s="244">
        <f t="shared" si="17"/>
        <v>0</v>
      </c>
      <c r="S40" s="244">
        <f t="shared" si="17"/>
        <v>20</v>
      </c>
      <c r="T40" s="244">
        <f t="shared" si="17"/>
        <v>0</v>
      </c>
      <c r="U40" s="244">
        <f t="shared" si="17"/>
        <v>10</v>
      </c>
      <c r="V40" s="244">
        <f t="shared" si="17"/>
        <v>0</v>
      </c>
      <c r="W40" s="237">
        <v>10</v>
      </c>
      <c r="X40" s="237"/>
      <c r="Y40" s="237">
        <v>20</v>
      </c>
      <c r="Z40" s="237"/>
      <c r="AA40" s="389">
        <v>10</v>
      </c>
      <c r="AB40" s="389"/>
      <c r="AC40" s="237"/>
      <c r="AD40" s="237"/>
      <c r="AE40" s="237"/>
      <c r="AF40" s="237"/>
      <c r="AG40" s="237"/>
      <c r="AH40" s="237"/>
      <c r="AI40" s="379" t="s">
        <v>161</v>
      </c>
    </row>
    <row r="41" spans="1:35" s="1" customFormat="1" ht="25.5">
      <c r="A41" s="401">
        <v>10</v>
      </c>
      <c r="B41" s="236" t="s">
        <v>56</v>
      </c>
      <c r="C41" s="237"/>
      <c r="D41" s="237"/>
      <c r="E41" s="237"/>
      <c r="F41" s="237">
        <v>1</v>
      </c>
      <c r="G41" s="237"/>
      <c r="H41" s="237"/>
      <c r="I41" s="401">
        <f t="shared" si="13"/>
        <v>1</v>
      </c>
      <c r="J41" s="401">
        <f t="shared" si="13"/>
        <v>0</v>
      </c>
      <c r="K41" s="401">
        <f t="shared" si="13"/>
        <v>0</v>
      </c>
      <c r="L41" s="239">
        <f>SUM(I41:K41)</f>
        <v>1</v>
      </c>
      <c r="M41" s="388"/>
      <c r="N41" s="388" t="s">
        <v>89</v>
      </c>
      <c r="O41" s="403">
        <f t="shared" si="15"/>
        <v>25</v>
      </c>
      <c r="P41" s="401">
        <f t="shared" si="16"/>
        <v>30</v>
      </c>
      <c r="Q41" s="244">
        <f t="shared" si="18"/>
        <v>15</v>
      </c>
      <c r="R41" s="244">
        <f t="shared" si="17"/>
        <v>10</v>
      </c>
      <c r="S41" s="244">
        <f t="shared" si="17"/>
        <v>0</v>
      </c>
      <c r="T41" s="244">
        <f t="shared" si="17"/>
        <v>0</v>
      </c>
      <c r="U41" s="244">
        <f t="shared" si="17"/>
        <v>5</v>
      </c>
      <c r="V41" s="244">
        <f t="shared" si="17"/>
        <v>0</v>
      </c>
      <c r="W41" s="237"/>
      <c r="X41" s="237"/>
      <c r="Y41" s="237"/>
      <c r="Z41" s="237"/>
      <c r="AA41" s="389"/>
      <c r="AB41" s="389"/>
      <c r="AC41" s="237">
        <v>15</v>
      </c>
      <c r="AD41" s="237">
        <v>10</v>
      </c>
      <c r="AE41" s="237"/>
      <c r="AF41" s="237"/>
      <c r="AG41" s="237">
        <v>5</v>
      </c>
      <c r="AH41" s="237"/>
      <c r="AI41" s="384" t="s">
        <v>313</v>
      </c>
    </row>
    <row r="42" spans="1:36" ht="12.75">
      <c r="A42" s="401">
        <v>11</v>
      </c>
      <c r="B42" s="236" t="s">
        <v>117</v>
      </c>
      <c r="C42" s="237">
        <v>1</v>
      </c>
      <c r="D42" s="237"/>
      <c r="E42" s="237"/>
      <c r="F42" s="237"/>
      <c r="G42" s="237"/>
      <c r="H42" s="237"/>
      <c r="I42" s="401">
        <f t="shared" si="13"/>
        <v>1</v>
      </c>
      <c r="J42" s="401">
        <f t="shared" si="13"/>
        <v>0</v>
      </c>
      <c r="K42" s="401">
        <f t="shared" si="13"/>
        <v>0</v>
      </c>
      <c r="L42" s="239">
        <f>SUM(I42:K42)</f>
        <v>1</v>
      </c>
      <c r="M42" s="388" t="s">
        <v>83</v>
      </c>
      <c r="N42" s="237"/>
      <c r="O42" s="238">
        <f>SUM(Q42:T42)</f>
        <v>20</v>
      </c>
      <c r="P42" s="239">
        <f>SUM(Q42:V42)</f>
        <v>25</v>
      </c>
      <c r="Q42" s="244">
        <f t="shared" si="18"/>
        <v>10</v>
      </c>
      <c r="R42" s="244">
        <f t="shared" si="17"/>
        <v>10</v>
      </c>
      <c r="S42" s="244">
        <f t="shared" si="17"/>
        <v>0</v>
      </c>
      <c r="T42" s="244">
        <f t="shared" si="17"/>
        <v>0</v>
      </c>
      <c r="U42" s="244">
        <f t="shared" si="17"/>
        <v>5</v>
      </c>
      <c r="V42" s="244">
        <f t="shared" si="17"/>
        <v>0</v>
      </c>
      <c r="W42" s="237">
        <v>10</v>
      </c>
      <c r="X42" s="237">
        <v>10</v>
      </c>
      <c r="Y42" s="237"/>
      <c r="Z42" s="237"/>
      <c r="AA42" s="237">
        <v>5</v>
      </c>
      <c r="AB42" s="237"/>
      <c r="AC42" s="237"/>
      <c r="AD42" s="237"/>
      <c r="AE42" s="237"/>
      <c r="AF42" s="237"/>
      <c r="AG42" s="237"/>
      <c r="AH42" s="237"/>
      <c r="AI42" s="379" t="s">
        <v>118</v>
      </c>
      <c r="AJ42" s="1"/>
    </row>
    <row r="43" spans="1:36" s="125" customFormat="1" ht="12.75">
      <c r="A43" s="393"/>
      <c r="B43" s="240" t="s">
        <v>34</v>
      </c>
      <c r="C43" s="393">
        <f aca="true" t="shared" si="19" ref="C43:L43">SUM(C32:C42)</f>
        <v>6</v>
      </c>
      <c r="D43" s="393">
        <f t="shared" si="19"/>
        <v>0</v>
      </c>
      <c r="E43" s="393">
        <f t="shared" si="19"/>
        <v>0</v>
      </c>
      <c r="F43" s="393">
        <f t="shared" si="19"/>
        <v>6</v>
      </c>
      <c r="G43" s="393">
        <f t="shared" si="19"/>
        <v>0</v>
      </c>
      <c r="H43" s="393">
        <f t="shared" si="19"/>
        <v>0</v>
      </c>
      <c r="I43" s="393">
        <f t="shared" si="19"/>
        <v>12</v>
      </c>
      <c r="J43" s="393">
        <f t="shared" si="19"/>
        <v>0</v>
      </c>
      <c r="K43" s="393">
        <f t="shared" si="19"/>
        <v>0</v>
      </c>
      <c r="L43" s="393">
        <f t="shared" si="19"/>
        <v>12</v>
      </c>
      <c r="M43" s="396"/>
      <c r="N43" s="393"/>
      <c r="O43" s="393">
        <f>SUM(O32:O42)</f>
        <v>255</v>
      </c>
      <c r="P43" s="393">
        <f aca="true" t="shared" si="20" ref="P43:V43">SUM(P32:P42)</f>
        <v>335</v>
      </c>
      <c r="Q43" s="393">
        <f t="shared" si="20"/>
        <v>125</v>
      </c>
      <c r="R43" s="393">
        <f t="shared" si="20"/>
        <v>45</v>
      </c>
      <c r="S43" s="393">
        <f t="shared" si="20"/>
        <v>40</v>
      </c>
      <c r="T43" s="393">
        <f t="shared" si="20"/>
        <v>45</v>
      </c>
      <c r="U43" s="393">
        <f t="shared" si="20"/>
        <v>80</v>
      </c>
      <c r="V43" s="393">
        <f t="shared" si="20"/>
        <v>0</v>
      </c>
      <c r="W43" s="393">
        <f aca="true" t="shared" si="21" ref="W43:AH43">SUM(W32:W42)</f>
        <v>55</v>
      </c>
      <c r="X43" s="393">
        <f t="shared" si="21"/>
        <v>20</v>
      </c>
      <c r="Y43" s="393">
        <f t="shared" si="21"/>
        <v>30</v>
      </c>
      <c r="Z43" s="393">
        <f t="shared" si="21"/>
        <v>20</v>
      </c>
      <c r="AA43" s="393">
        <f t="shared" si="21"/>
        <v>45</v>
      </c>
      <c r="AB43" s="393">
        <f t="shared" si="21"/>
        <v>0</v>
      </c>
      <c r="AC43" s="393">
        <f t="shared" si="21"/>
        <v>70</v>
      </c>
      <c r="AD43" s="393">
        <f t="shared" si="21"/>
        <v>25</v>
      </c>
      <c r="AE43" s="393">
        <f t="shared" si="21"/>
        <v>10</v>
      </c>
      <c r="AF43" s="393">
        <f t="shared" si="21"/>
        <v>25</v>
      </c>
      <c r="AG43" s="393">
        <f t="shared" si="21"/>
        <v>35</v>
      </c>
      <c r="AH43" s="393">
        <f t="shared" si="21"/>
        <v>0</v>
      </c>
      <c r="AI43" s="380"/>
      <c r="AJ43" s="107"/>
    </row>
    <row r="44" spans="1:36" ht="12.75">
      <c r="A44" s="239"/>
      <c r="B44" s="236"/>
      <c r="C44" s="237"/>
      <c r="D44" s="237"/>
      <c r="E44" s="237"/>
      <c r="F44" s="237"/>
      <c r="G44" s="237"/>
      <c r="H44" s="237"/>
      <c r="I44" s="239"/>
      <c r="J44" s="239"/>
      <c r="K44" s="239"/>
      <c r="L44" s="239"/>
      <c r="M44" s="388"/>
      <c r="N44" s="237"/>
      <c r="O44" s="238"/>
      <c r="P44" s="239"/>
      <c r="Q44" s="244"/>
      <c r="R44" s="244"/>
      <c r="S44" s="244"/>
      <c r="T44" s="244"/>
      <c r="U44" s="244"/>
      <c r="V44" s="244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379"/>
      <c r="AJ44" s="1"/>
    </row>
    <row r="45" spans="1:35" s="110" customFormat="1" ht="18" customHeight="1">
      <c r="A45" s="397"/>
      <c r="B45" s="398" t="s">
        <v>218</v>
      </c>
      <c r="C45" s="399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97"/>
      <c r="P45" s="397"/>
      <c r="Q45" s="400"/>
      <c r="R45" s="400"/>
      <c r="S45" s="400"/>
      <c r="T45" s="400"/>
      <c r="U45" s="400"/>
      <c r="V45" s="400"/>
      <c r="W45" s="397"/>
      <c r="X45" s="397"/>
      <c r="Y45" s="397"/>
      <c r="Z45" s="397"/>
      <c r="AA45" s="397"/>
      <c r="AB45" s="397"/>
      <c r="AC45" s="397"/>
      <c r="AD45" s="397"/>
      <c r="AE45" s="397"/>
      <c r="AF45" s="397"/>
      <c r="AG45" s="397"/>
      <c r="AH45" s="397"/>
      <c r="AI45" s="383"/>
    </row>
    <row r="46" spans="1:35" s="1" customFormat="1" ht="25.5">
      <c r="A46" s="239">
        <v>1</v>
      </c>
      <c r="B46" s="387" t="s">
        <v>169</v>
      </c>
      <c r="C46" s="237"/>
      <c r="D46" s="237"/>
      <c r="E46" s="237"/>
      <c r="F46" s="237">
        <v>2</v>
      </c>
      <c r="G46" s="237"/>
      <c r="H46" s="237"/>
      <c r="I46" s="239">
        <f aca="true" t="shared" si="22" ref="I46:K53">C46+F46</f>
        <v>2</v>
      </c>
      <c r="J46" s="239">
        <f t="shared" si="22"/>
        <v>0</v>
      </c>
      <c r="K46" s="239">
        <f t="shared" si="22"/>
        <v>0</v>
      </c>
      <c r="L46" s="239">
        <f>SUM(I46:K46)</f>
        <v>2</v>
      </c>
      <c r="M46" s="237"/>
      <c r="N46" s="237" t="s">
        <v>83</v>
      </c>
      <c r="O46" s="238">
        <v>30</v>
      </c>
      <c r="P46" s="239">
        <v>50</v>
      </c>
      <c r="Q46" s="244">
        <f>SUM(W46+AC46)</f>
        <v>20</v>
      </c>
      <c r="R46" s="244">
        <f aca="true" t="shared" si="23" ref="R46:U53">X46+AD46</f>
        <v>0</v>
      </c>
      <c r="S46" s="244">
        <f t="shared" si="23"/>
        <v>10</v>
      </c>
      <c r="T46" s="244">
        <f t="shared" si="23"/>
        <v>0</v>
      </c>
      <c r="U46" s="244">
        <f t="shared" si="23"/>
        <v>20</v>
      </c>
      <c r="V46" s="244">
        <f>AB46+AH46</f>
        <v>0</v>
      </c>
      <c r="W46" s="237"/>
      <c r="X46" s="237"/>
      <c r="Y46" s="237"/>
      <c r="Z46" s="237"/>
      <c r="AA46" s="237"/>
      <c r="AB46" s="237"/>
      <c r="AC46" s="237">
        <v>20</v>
      </c>
      <c r="AD46" s="237"/>
      <c r="AE46" s="237">
        <v>10</v>
      </c>
      <c r="AF46" s="237"/>
      <c r="AG46" s="237">
        <v>20</v>
      </c>
      <c r="AH46" s="237"/>
      <c r="AI46" s="379" t="s">
        <v>49</v>
      </c>
    </row>
    <row r="47" spans="1:35" s="1" customFormat="1" ht="38.25">
      <c r="A47" s="239">
        <v>2</v>
      </c>
      <c r="B47" s="387" t="s">
        <v>212</v>
      </c>
      <c r="C47" s="237"/>
      <c r="D47" s="237"/>
      <c r="E47" s="237"/>
      <c r="F47" s="237">
        <v>1</v>
      </c>
      <c r="G47" s="237"/>
      <c r="H47" s="237"/>
      <c r="I47" s="239">
        <f t="shared" si="22"/>
        <v>1</v>
      </c>
      <c r="J47" s="239">
        <f t="shared" si="22"/>
        <v>0</v>
      </c>
      <c r="K47" s="239">
        <f t="shared" si="22"/>
        <v>0</v>
      </c>
      <c r="L47" s="239">
        <f aca="true" t="shared" si="24" ref="L47:L53">SUM(I47:K47)</f>
        <v>1</v>
      </c>
      <c r="M47" s="237"/>
      <c r="N47" s="237" t="s">
        <v>89</v>
      </c>
      <c r="O47" s="403">
        <f>SUM(Q47:T47)</f>
        <v>20</v>
      </c>
      <c r="P47" s="401">
        <f>SUM(Q47:V47)</f>
        <v>25</v>
      </c>
      <c r="Q47" s="244">
        <f aca="true" t="shared" si="25" ref="Q47:Q53">SUM(W47+AC47)</f>
        <v>10</v>
      </c>
      <c r="R47" s="244">
        <f t="shared" si="23"/>
        <v>0</v>
      </c>
      <c r="S47" s="244">
        <f t="shared" si="23"/>
        <v>10</v>
      </c>
      <c r="T47" s="244">
        <f t="shared" si="23"/>
        <v>0</v>
      </c>
      <c r="U47" s="244">
        <f t="shared" si="23"/>
        <v>5</v>
      </c>
      <c r="V47" s="244">
        <f aca="true" t="shared" si="26" ref="V47:V53">AB47+AH47</f>
        <v>0</v>
      </c>
      <c r="W47" s="237"/>
      <c r="X47" s="237"/>
      <c r="Y47" s="389"/>
      <c r="Z47" s="389"/>
      <c r="AA47" s="389"/>
      <c r="AB47" s="237"/>
      <c r="AC47" s="237">
        <v>10</v>
      </c>
      <c r="AD47" s="237"/>
      <c r="AE47" s="237">
        <v>10</v>
      </c>
      <c r="AF47" s="237"/>
      <c r="AG47" s="237">
        <v>5</v>
      </c>
      <c r="AH47" s="237"/>
      <c r="AI47" s="379" t="s">
        <v>49</v>
      </c>
    </row>
    <row r="48" spans="1:35" s="1" customFormat="1" ht="25.5">
      <c r="A48" s="239">
        <v>3</v>
      </c>
      <c r="B48" s="387" t="s">
        <v>184</v>
      </c>
      <c r="C48" s="237">
        <v>1</v>
      </c>
      <c r="D48" s="237"/>
      <c r="E48" s="237"/>
      <c r="F48" s="237"/>
      <c r="G48" s="237"/>
      <c r="H48" s="237"/>
      <c r="I48" s="239">
        <f t="shared" si="22"/>
        <v>1</v>
      </c>
      <c r="J48" s="239">
        <f t="shared" si="22"/>
        <v>0</v>
      </c>
      <c r="K48" s="239">
        <f t="shared" si="22"/>
        <v>0</v>
      </c>
      <c r="L48" s="239">
        <f t="shared" si="24"/>
        <v>1</v>
      </c>
      <c r="M48" s="237" t="s">
        <v>89</v>
      </c>
      <c r="N48" s="237"/>
      <c r="O48" s="403">
        <v>30</v>
      </c>
      <c r="P48" s="401">
        <f>SUM(Q48:V48)</f>
        <v>35</v>
      </c>
      <c r="Q48" s="244">
        <f t="shared" si="25"/>
        <v>20</v>
      </c>
      <c r="R48" s="244">
        <f t="shared" si="23"/>
        <v>0</v>
      </c>
      <c r="S48" s="244">
        <f t="shared" si="23"/>
        <v>10</v>
      </c>
      <c r="T48" s="244">
        <f t="shared" si="23"/>
        <v>0</v>
      </c>
      <c r="U48" s="244">
        <f t="shared" si="23"/>
        <v>5</v>
      </c>
      <c r="V48" s="244">
        <f t="shared" si="26"/>
        <v>0</v>
      </c>
      <c r="W48" s="237">
        <v>20</v>
      </c>
      <c r="X48" s="237"/>
      <c r="Y48" s="389">
        <v>10</v>
      </c>
      <c r="Z48" s="389"/>
      <c r="AA48" s="389">
        <v>5</v>
      </c>
      <c r="AB48" s="237"/>
      <c r="AC48" s="237"/>
      <c r="AD48" s="237"/>
      <c r="AE48" s="237"/>
      <c r="AF48" s="389"/>
      <c r="AG48" s="389"/>
      <c r="AH48" s="389"/>
      <c r="AI48" s="379" t="s">
        <v>308</v>
      </c>
    </row>
    <row r="49" spans="1:35" s="1" customFormat="1" ht="12.75">
      <c r="A49" s="239">
        <v>4</v>
      </c>
      <c r="B49" s="387" t="s">
        <v>187</v>
      </c>
      <c r="C49" s="237"/>
      <c r="D49" s="237"/>
      <c r="E49" s="237"/>
      <c r="F49" s="237">
        <v>1</v>
      </c>
      <c r="G49" s="237"/>
      <c r="H49" s="237"/>
      <c r="I49" s="239">
        <f t="shared" si="22"/>
        <v>1</v>
      </c>
      <c r="J49" s="239">
        <f t="shared" si="22"/>
        <v>0</v>
      </c>
      <c r="K49" s="239">
        <f t="shared" si="22"/>
        <v>0</v>
      </c>
      <c r="L49" s="239">
        <f t="shared" si="24"/>
        <v>1</v>
      </c>
      <c r="M49" s="237"/>
      <c r="N49" s="237" t="s">
        <v>89</v>
      </c>
      <c r="O49" s="403">
        <f>SUM(Q49:T49)</f>
        <v>30</v>
      </c>
      <c r="P49" s="401">
        <f>SUM(Q49:V49)</f>
        <v>35</v>
      </c>
      <c r="Q49" s="244">
        <f t="shared" si="25"/>
        <v>10</v>
      </c>
      <c r="R49" s="244">
        <f t="shared" si="23"/>
        <v>0</v>
      </c>
      <c r="S49" s="244">
        <f t="shared" si="23"/>
        <v>20</v>
      </c>
      <c r="T49" s="244">
        <f t="shared" si="23"/>
        <v>0</v>
      </c>
      <c r="U49" s="244">
        <f t="shared" si="23"/>
        <v>5</v>
      </c>
      <c r="V49" s="244">
        <f t="shared" si="26"/>
        <v>0</v>
      </c>
      <c r="W49" s="237"/>
      <c r="X49" s="237"/>
      <c r="Y49" s="389"/>
      <c r="Z49" s="389"/>
      <c r="AA49" s="389"/>
      <c r="AB49" s="237"/>
      <c r="AC49" s="237">
        <v>10</v>
      </c>
      <c r="AD49" s="237"/>
      <c r="AE49" s="237">
        <v>20</v>
      </c>
      <c r="AF49" s="389"/>
      <c r="AG49" s="389">
        <v>5</v>
      </c>
      <c r="AH49" s="389"/>
      <c r="AI49" s="379" t="s">
        <v>188</v>
      </c>
    </row>
    <row r="50" spans="1:35" s="1" customFormat="1" ht="27.75" customHeight="1">
      <c r="A50" s="239">
        <v>5</v>
      </c>
      <c r="B50" s="387" t="s">
        <v>237</v>
      </c>
      <c r="C50" s="237"/>
      <c r="D50" s="237"/>
      <c r="E50" s="237"/>
      <c r="F50" s="237">
        <v>2</v>
      </c>
      <c r="G50" s="237"/>
      <c r="H50" s="237"/>
      <c r="I50" s="239">
        <f t="shared" si="22"/>
        <v>2</v>
      </c>
      <c r="J50" s="239">
        <f t="shared" si="22"/>
        <v>0</v>
      </c>
      <c r="K50" s="239">
        <f t="shared" si="22"/>
        <v>0</v>
      </c>
      <c r="L50" s="239">
        <f t="shared" si="24"/>
        <v>2</v>
      </c>
      <c r="M50" s="237"/>
      <c r="N50" s="237" t="s">
        <v>89</v>
      </c>
      <c r="O50" s="403">
        <v>30</v>
      </c>
      <c r="P50" s="401">
        <v>35</v>
      </c>
      <c r="Q50" s="244">
        <f t="shared" si="25"/>
        <v>10</v>
      </c>
      <c r="R50" s="244">
        <f t="shared" si="23"/>
        <v>0</v>
      </c>
      <c r="S50" s="244">
        <f t="shared" si="23"/>
        <v>20</v>
      </c>
      <c r="T50" s="244">
        <f t="shared" si="23"/>
        <v>0</v>
      </c>
      <c r="U50" s="244">
        <f t="shared" si="23"/>
        <v>5</v>
      </c>
      <c r="V50" s="244">
        <f t="shared" si="26"/>
        <v>0</v>
      </c>
      <c r="W50" s="237"/>
      <c r="X50" s="237"/>
      <c r="Y50" s="389"/>
      <c r="Z50" s="389"/>
      <c r="AA50" s="389"/>
      <c r="AB50" s="237"/>
      <c r="AC50" s="237">
        <v>10</v>
      </c>
      <c r="AD50" s="237"/>
      <c r="AE50" s="237">
        <v>20</v>
      </c>
      <c r="AF50" s="389"/>
      <c r="AG50" s="389">
        <v>5</v>
      </c>
      <c r="AH50" s="389"/>
      <c r="AI50" s="377" t="s">
        <v>125</v>
      </c>
    </row>
    <row r="51" spans="1:35" s="1" customFormat="1" ht="18" customHeight="1">
      <c r="A51" s="239">
        <v>6</v>
      </c>
      <c r="B51" s="387" t="s">
        <v>263</v>
      </c>
      <c r="C51" s="237">
        <v>2</v>
      </c>
      <c r="D51" s="237"/>
      <c r="E51" s="237"/>
      <c r="F51" s="237"/>
      <c r="G51" s="237"/>
      <c r="H51" s="237"/>
      <c r="I51" s="239">
        <f t="shared" si="22"/>
        <v>2</v>
      </c>
      <c r="J51" s="239">
        <f t="shared" si="22"/>
        <v>0</v>
      </c>
      <c r="K51" s="239">
        <f t="shared" si="22"/>
        <v>0</v>
      </c>
      <c r="L51" s="239">
        <f t="shared" si="24"/>
        <v>2</v>
      </c>
      <c r="M51" s="237" t="s">
        <v>89</v>
      </c>
      <c r="N51" s="237"/>
      <c r="O51" s="403">
        <v>40</v>
      </c>
      <c r="P51" s="401">
        <v>50</v>
      </c>
      <c r="Q51" s="244">
        <f t="shared" si="25"/>
        <v>20</v>
      </c>
      <c r="R51" s="244">
        <f t="shared" si="23"/>
        <v>20</v>
      </c>
      <c r="S51" s="244">
        <f t="shared" si="23"/>
        <v>0</v>
      </c>
      <c r="T51" s="244">
        <f t="shared" si="23"/>
        <v>0</v>
      </c>
      <c r="U51" s="244">
        <f t="shared" si="23"/>
        <v>10</v>
      </c>
      <c r="V51" s="244">
        <f t="shared" si="26"/>
        <v>0</v>
      </c>
      <c r="W51" s="237">
        <v>20</v>
      </c>
      <c r="X51" s="237">
        <v>20</v>
      </c>
      <c r="Y51" s="389"/>
      <c r="Z51" s="389"/>
      <c r="AA51" s="389">
        <v>10</v>
      </c>
      <c r="AB51" s="237"/>
      <c r="AC51" s="237"/>
      <c r="AD51" s="237"/>
      <c r="AE51" s="237"/>
      <c r="AF51" s="389"/>
      <c r="AG51" s="389"/>
      <c r="AH51" s="389"/>
      <c r="AI51" s="379" t="s">
        <v>49</v>
      </c>
    </row>
    <row r="52" spans="1:35" s="1" customFormat="1" ht="21.75" customHeight="1">
      <c r="A52" s="239">
        <v>7</v>
      </c>
      <c r="B52" s="387" t="s">
        <v>172</v>
      </c>
      <c r="C52" s="237">
        <v>1</v>
      </c>
      <c r="D52" s="237"/>
      <c r="E52" s="237"/>
      <c r="F52" s="237"/>
      <c r="G52" s="237"/>
      <c r="H52" s="237"/>
      <c r="I52" s="239">
        <f t="shared" si="22"/>
        <v>1</v>
      </c>
      <c r="J52" s="239">
        <f t="shared" si="22"/>
        <v>0</v>
      </c>
      <c r="K52" s="239">
        <f t="shared" si="22"/>
        <v>0</v>
      </c>
      <c r="L52" s="239">
        <f t="shared" si="24"/>
        <v>1</v>
      </c>
      <c r="M52" s="388" t="s">
        <v>89</v>
      </c>
      <c r="N52" s="237"/>
      <c r="O52" s="403">
        <v>20</v>
      </c>
      <c r="P52" s="239">
        <v>30</v>
      </c>
      <c r="Q52" s="244">
        <f t="shared" si="25"/>
        <v>10</v>
      </c>
      <c r="R52" s="244">
        <f t="shared" si="23"/>
        <v>0</v>
      </c>
      <c r="S52" s="244">
        <f t="shared" si="23"/>
        <v>10</v>
      </c>
      <c r="T52" s="244">
        <f t="shared" si="23"/>
        <v>0</v>
      </c>
      <c r="U52" s="244">
        <f t="shared" si="23"/>
        <v>10</v>
      </c>
      <c r="V52" s="244">
        <f t="shared" si="26"/>
        <v>0</v>
      </c>
      <c r="W52" s="237">
        <v>10</v>
      </c>
      <c r="X52" s="237"/>
      <c r="Y52" s="237">
        <v>10</v>
      </c>
      <c r="Z52" s="389"/>
      <c r="AA52" s="389">
        <v>10</v>
      </c>
      <c r="AB52" s="237"/>
      <c r="AC52" s="237"/>
      <c r="AD52" s="237"/>
      <c r="AE52" s="237"/>
      <c r="AF52" s="389"/>
      <c r="AG52" s="389"/>
      <c r="AH52" s="389"/>
      <c r="AI52" s="379" t="s">
        <v>52</v>
      </c>
    </row>
    <row r="53" spans="1:35" s="1" customFormat="1" ht="33.75" customHeight="1">
      <c r="A53" s="239">
        <v>8</v>
      </c>
      <c r="B53" s="387" t="s">
        <v>306</v>
      </c>
      <c r="C53" s="237">
        <v>2</v>
      </c>
      <c r="D53" s="237"/>
      <c r="E53" s="237"/>
      <c r="F53" s="237"/>
      <c r="G53" s="237"/>
      <c r="H53" s="237"/>
      <c r="I53" s="239">
        <f t="shared" si="22"/>
        <v>2</v>
      </c>
      <c r="J53" s="239">
        <f t="shared" si="22"/>
        <v>0</v>
      </c>
      <c r="K53" s="239">
        <f t="shared" si="22"/>
        <v>0</v>
      </c>
      <c r="L53" s="239">
        <f t="shared" si="24"/>
        <v>2</v>
      </c>
      <c r="M53" s="237" t="s">
        <v>83</v>
      </c>
      <c r="N53" s="237"/>
      <c r="O53" s="238">
        <v>50</v>
      </c>
      <c r="P53" s="239">
        <v>50</v>
      </c>
      <c r="Q53" s="244">
        <f t="shared" si="25"/>
        <v>30</v>
      </c>
      <c r="R53" s="244">
        <f t="shared" si="23"/>
        <v>0</v>
      </c>
      <c r="S53" s="244">
        <f t="shared" si="23"/>
        <v>20</v>
      </c>
      <c r="T53" s="244">
        <f t="shared" si="23"/>
        <v>0</v>
      </c>
      <c r="U53" s="244">
        <f t="shared" si="23"/>
        <v>0</v>
      </c>
      <c r="V53" s="244">
        <f t="shared" si="26"/>
        <v>0</v>
      </c>
      <c r="W53" s="237">
        <v>30</v>
      </c>
      <c r="X53" s="237"/>
      <c r="Y53" s="237">
        <v>20</v>
      </c>
      <c r="Z53" s="237"/>
      <c r="AA53" s="237"/>
      <c r="AB53" s="237"/>
      <c r="AC53" s="237"/>
      <c r="AD53" s="237"/>
      <c r="AE53" s="237"/>
      <c r="AF53" s="237"/>
      <c r="AG53" s="237"/>
      <c r="AH53" s="237"/>
      <c r="AI53" s="385" t="s">
        <v>67</v>
      </c>
    </row>
    <row r="54" spans="1:35" s="107" customFormat="1" ht="18" customHeight="1">
      <c r="A54" s="405"/>
      <c r="B54" s="406" t="s">
        <v>34</v>
      </c>
      <c r="C54" s="407">
        <f aca="true" t="shared" si="27" ref="C54:H54">SUM(C46:C53)</f>
        <v>6</v>
      </c>
      <c r="D54" s="407">
        <f t="shared" si="27"/>
        <v>0</v>
      </c>
      <c r="E54" s="407">
        <f t="shared" si="27"/>
        <v>0</v>
      </c>
      <c r="F54" s="407">
        <f t="shared" si="27"/>
        <v>6</v>
      </c>
      <c r="G54" s="407">
        <f t="shared" si="27"/>
        <v>0</v>
      </c>
      <c r="H54" s="407">
        <f t="shared" si="27"/>
        <v>0</v>
      </c>
      <c r="I54" s="408">
        <f>SUM(I46+I47+I48+I49+I50+I51+I52+I53)</f>
        <v>12</v>
      </c>
      <c r="J54" s="408">
        <f>SUM(J46+J47+J48+J49+J50+J51+J52+J53)</f>
        <v>0</v>
      </c>
      <c r="K54" s="408">
        <f>SUM(K46+K47+K48+K49+K50+K51+K52+K53)</f>
        <v>0</v>
      </c>
      <c r="L54" s="408">
        <f>SUM(L46+L47+L48+L49+L50+L51+L52+L53)</f>
        <v>12</v>
      </c>
      <c r="M54" s="409"/>
      <c r="N54" s="410"/>
      <c r="O54" s="411">
        <f>SUM(O46:O53)</f>
        <v>250</v>
      </c>
      <c r="P54" s="411">
        <f aca="true" t="shared" si="28" ref="P54:V54">SUM(P46:P53)</f>
        <v>310</v>
      </c>
      <c r="Q54" s="411">
        <f t="shared" si="28"/>
        <v>130</v>
      </c>
      <c r="R54" s="411">
        <f t="shared" si="28"/>
        <v>20</v>
      </c>
      <c r="S54" s="411">
        <f t="shared" si="28"/>
        <v>100</v>
      </c>
      <c r="T54" s="411">
        <f t="shared" si="28"/>
        <v>0</v>
      </c>
      <c r="U54" s="411">
        <f t="shared" si="28"/>
        <v>60</v>
      </c>
      <c r="V54" s="411">
        <f t="shared" si="28"/>
        <v>0</v>
      </c>
      <c r="W54" s="407">
        <f aca="true" t="shared" si="29" ref="W54:AH54">SUM(W46:W53)</f>
        <v>80</v>
      </c>
      <c r="X54" s="407">
        <f t="shared" si="29"/>
        <v>20</v>
      </c>
      <c r="Y54" s="407">
        <f t="shared" si="29"/>
        <v>40</v>
      </c>
      <c r="Z54" s="407">
        <f t="shared" si="29"/>
        <v>0</v>
      </c>
      <c r="AA54" s="407">
        <f t="shared" si="29"/>
        <v>25</v>
      </c>
      <c r="AB54" s="407">
        <f t="shared" si="29"/>
        <v>0</v>
      </c>
      <c r="AC54" s="407">
        <f t="shared" si="29"/>
        <v>50</v>
      </c>
      <c r="AD54" s="407">
        <f t="shared" si="29"/>
        <v>0</v>
      </c>
      <c r="AE54" s="407">
        <f t="shared" si="29"/>
        <v>60</v>
      </c>
      <c r="AF54" s="407">
        <f t="shared" si="29"/>
        <v>0</v>
      </c>
      <c r="AG54" s="407">
        <f t="shared" si="29"/>
        <v>35</v>
      </c>
      <c r="AH54" s="407">
        <f t="shared" si="29"/>
        <v>0</v>
      </c>
      <c r="AI54" s="412"/>
    </row>
    <row r="55" spans="1:35" s="231" customFormat="1" ht="39" customHeight="1" thickBot="1">
      <c r="A55" s="413"/>
      <c r="B55" s="414" t="s">
        <v>303</v>
      </c>
      <c r="C55" s="415">
        <f>SUM(C29+C54)</f>
        <v>30</v>
      </c>
      <c r="D55" s="415">
        <f aca="true" t="shared" si="30" ref="D55:L55">SUM(D29+D54)</f>
        <v>0</v>
      </c>
      <c r="E55" s="415">
        <f t="shared" si="30"/>
        <v>0</v>
      </c>
      <c r="F55" s="415">
        <f t="shared" si="30"/>
        <v>30</v>
      </c>
      <c r="G55" s="415">
        <f t="shared" si="30"/>
        <v>0</v>
      </c>
      <c r="H55" s="415">
        <f t="shared" si="30"/>
        <v>0</v>
      </c>
      <c r="I55" s="415">
        <f t="shared" si="30"/>
        <v>60</v>
      </c>
      <c r="J55" s="415">
        <f t="shared" si="30"/>
        <v>0</v>
      </c>
      <c r="K55" s="415">
        <f t="shared" si="30"/>
        <v>0</v>
      </c>
      <c r="L55" s="415">
        <f t="shared" si="30"/>
        <v>60</v>
      </c>
      <c r="M55" s="416"/>
      <c r="N55" s="417"/>
      <c r="O55" s="418">
        <f>SUM(O29+O54)</f>
        <v>1180</v>
      </c>
      <c r="P55" s="418">
        <f>SUM(P29+P54)</f>
        <v>1640</v>
      </c>
      <c r="Q55" s="419">
        <f>SUM(Q29+Q54)</f>
        <v>470</v>
      </c>
      <c r="R55" s="419">
        <f aca="true" t="shared" si="31" ref="R55:AH55">SUM(R29+R54)</f>
        <v>70</v>
      </c>
      <c r="S55" s="419">
        <f t="shared" si="31"/>
        <v>160</v>
      </c>
      <c r="T55" s="419">
        <f t="shared" si="31"/>
        <v>480</v>
      </c>
      <c r="U55" s="419">
        <f t="shared" si="31"/>
        <v>460</v>
      </c>
      <c r="V55" s="419">
        <f t="shared" si="31"/>
        <v>0</v>
      </c>
      <c r="W55" s="419">
        <f t="shared" si="31"/>
        <v>295</v>
      </c>
      <c r="X55" s="419">
        <f t="shared" si="31"/>
        <v>45</v>
      </c>
      <c r="Y55" s="419">
        <f t="shared" si="31"/>
        <v>75</v>
      </c>
      <c r="Z55" s="419">
        <f t="shared" si="31"/>
        <v>245</v>
      </c>
      <c r="AA55" s="419">
        <f t="shared" si="31"/>
        <v>205</v>
      </c>
      <c r="AB55" s="419">
        <f t="shared" si="31"/>
        <v>0</v>
      </c>
      <c r="AC55" s="419">
        <f>SUM(AC29+AC54)</f>
        <v>175</v>
      </c>
      <c r="AD55" s="419">
        <f t="shared" si="31"/>
        <v>25</v>
      </c>
      <c r="AE55" s="419">
        <f t="shared" si="31"/>
        <v>85</v>
      </c>
      <c r="AF55" s="419">
        <f t="shared" si="31"/>
        <v>235</v>
      </c>
      <c r="AG55" s="419">
        <f t="shared" si="31"/>
        <v>255</v>
      </c>
      <c r="AH55" s="419">
        <f t="shared" si="31"/>
        <v>0</v>
      </c>
      <c r="AI55" s="241"/>
    </row>
    <row r="56" spans="1:35" s="7" customFormat="1" ht="30.75" customHeight="1" thickBot="1">
      <c r="A56" s="537" t="s">
        <v>304</v>
      </c>
      <c r="B56" s="538"/>
      <c r="C56" s="235">
        <f>SUM(C29+C43)</f>
        <v>30</v>
      </c>
      <c r="D56" s="235">
        <f aca="true" t="shared" si="32" ref="D56:L56">SUM(D29+D43)</f>
        <v>0</v>
      </c>
      <c r="E56" s="235">
        <f t="shared" si="32"/>
        <v>0</v>
      </c>
      <c r="F56" s="235">
        <f t="shared" si="32"/>
        <v>30</v>
      </c>
      <c r="G56" s="235">
        <f t="shared" si="32"/>
        <v>0</v>
      </c>
      <c r="H56" s="235">
        <f t="shared" si="32"/>
        <v>0</v>
      </c>
      <c r="I56" s="235">
        <f t="shared" si="32"/>
        <v>60</v>
      </c>
      <c r="J56" s="235">
        <f t="shared" si="32"/>
        <v>0</v>
      </c>
      <c r="K56" s="235">
        <f t="shared" si="32"/>
        <v>0</v>
      </c>
      <c r="L56" s="235">
        <f t="shared" si="32"/>
        <v>60</v>
      </c>
      <c r="M56" s="242">
        <f>COUNTIF(M8:M55,"EGZ")</f>
        <v>5</v>
      </c>
      <c r="N56" s="243">
        <f>COUNTIF(N8:N55,"EGZ")</f>
        <v>9</v>
      </c>
      <c r="O56" s="248">
        <f>SUM(O29+O43)</f>
        <v>1185</v>
      </c>
      <c r="P56" s="248">
        <f aca="true" t="shared" si="33" ref="P56:AH56">SUM(P29+P43)</f>
        <v>1665</v>
      </c>
      <c r="Q56" s="248">
        <f>SUM(Q29+Q43)</f>
        <v>465</v>
      </c>
      <c r="R56" s="248">
        <f t="shared" si="33"/>
        <v>95</v>
      </c>
      <c r="S56" s="248">
        <f t="shared" si="33"/>
        <v>100</v>
      </c>
      <c r="T56" s="248">
        <f t="shared" si="33"/>
        <v>525</v>
      </c>
      <c r="U56" s="248">
        <f t="shared" si="33"/>
        <v>480</v>
      </c>
      <c r="V56" s="248">
        <f t="shared" si="33"/>
        <v>0</v>
      </c>
      <c r="W56" s="248">
        <f t="shared" si="33"/>
        <v>270</v>
      </c>
      <c r="X56" s="248">
        <f t="shared" si="33"/>
        <v>45</v>
      </c>
      <c r="Y56" s="248">
        <f t="shared" si="33"/>
        <v>65</v>
      </c>
      <c r="Z56" s="248">
        <f t="shared" si="33"/>
        <v>265</v>
      </c>
      <c r="AA56" s="248">
        <f t="shared" si="33"/>
        <v>225</v>
      </c>
      <c r="AB56" s="248">
        <f t="shared" si="33"/>
        <v>0</v>
      </c>
      <c r="AC56" s="248">
        <f>SUM(AC29+AC43)</f>
        <v>195</v>
      </c>
      <c r="AD56" s="248">
        <f t="shared" si="33"/>
        <v>50</v>
      </c>
      <c r="AE56" s="248">
        <f t="shared" si="33"/>
        <v>35</v>
      </c>
      <c r="AF56" s="248">
        <f t="shared" si="33"/>
        <v>260</v>
      </c>
      <c r="AG56" s="248">
        <f t="shared" si="33"/>
        <v>255</v>
      </c>
      <c r="AH56" s="248">
        <f t="shared" si="33"/>
        <v>0</v>
      </c>
      <c r="AI56" s="420"/>
    </row>
    <row r="57" spans="1:35" s="7" customFormat="1" ht="40.5" customHeight="1" thickBot="1">
      <c r="A57" s="245"/>
      <c r="B57" s="421" t="s">
        <v>34</v>
      </c>
      <c r="C57" s="539"/>
      <c r="D57" s="540"/>
      <c r="E57" s="541"/>
      <c r="F57" s="539"/>
      <c r="G57" s="540"/>
      <c r="H57" s="540"/>
      <c r="I57" s="246"/>
      <c r="J57" s="542" t="s">
        <v>43</v>
      </c>
      <c r="K57" s="543"/>
      <c r="L57" s="544"/>
      <c r="M57" s="540" t="s">
        <v>44</v>
      </c>
      <c r="N57" s="545"/>
      <c r="O57" s="245"/>
      <c r="P57" s="247"/>
      <c r="Q57" s="546"/>
      <c r="R57" s="547"/>
      <c r="S57" s="547"/>
      <c r="T57" s="548"/>
      <c r="U57" s="549"/>
      <c r="V57" s="550"/>
      <c r="W57" s="542"/>
      <c r="X57" s="551"/>
      <c r="Y57" s="551"/>
      <c r="Z57" s="552"/>
      <c r="AA57" s="539"/>
      <c r="AB57" s="545"/>
      <c r="AC57" s="542"/>
      <c r="AD57" s="551"/>
      <c r="AE57" s="551"/>
      <c r="AF57" s="552"/>
      <c r="AG57" s="539"/>
      <c r="AH57" s="545"/>
      <c r="AI57" s="249"/>
    </row>
    <row r="58" spans="1:35" s="7" customFormat="1" ht="40.5" customHeight="1" thickBot="1">
      <c r="A58" s="245"/>
      <c r="B58" s="250"/>
      <c r="C58" s="250"/>
      <c r="D58" s="250"/>
      <c r="E58" s="251"/>
      <c r="F58" s="250"/>
      <c r="G58" s="250"/>
      <c r="H58" s="250"/>
      <c r="I58" s="245"/>
      <c r="J58" s="539" t="s">
        <v>41</v>
      </c>
      <c r="K58" s="553"/>
      <c r="L58" s="553"/>
      <c r="M58" s="553"/>
      <c r="N58" s="541"/>
      <c r="O58" s="252"/>
      <c r="P58" s="247"/>
      <c r="Q58" s="549"/>
      <c r="R58" s="553"/>
      <c r="S58" s="553"/>
      <c r="T58" s="553"/>
      <c r="U58" s="553"/>
      <c r="V58" s="541"/>
      <c r="W58" s="539"/>
      <c r="X58" s="553"/>
      <c r="Y58" s="553"/>
      <c r="Z58" s="553"/>
      <c r="AA58" s="553"/>
      <c r="AB58" s="541"/>
      <c r="AC58" s="539"/>
      <c r="AD58" s="540"/>
      <c r="AE58" s="540"/>
      <c r="AF58" s="540"/>
      <c r="AG58" s="540"/>
      <c r="AH58" s="545"/>
      <c r="AI58" s="249"/>
    </row>
    <row r="59" spans="1:35" s="7" customFormat="1" ht="12.75" customHeight="1" thickBo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17"/>
      <c r="N59" s="17"/>
      <c r="O59" s="17"/>
      <c r="P59" s="17"/>
      <c r="Q59" s="21"/>
      <c r="R59" s="21"/>
      <c r="S59" s="21"/>
      <c r="T59" s="21"/>
      <c r="U59" s="21"/>
      <c r="V59" s="22"/>
      <c r="W59" s="20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18"/>
    </row>
    <row r="60" spans="1:35" s="1" customFormat="1" ht="12.75" customHeight="1">
      <c r="A60" s="433" t="s">
        <v>26</v>
      </c>
      <c r="B60" s="434"/>
      <c r="C60" s="435" t="s">
        <v>27</v>
      </c>
      <c r="D60" s="436"/>
      <c r="E60" s="436"/>
      <c r="F60" s="436"/>
      <c r="G60" s="436"/>
      <c r="H60" s="436"/>
      <c r="I60" s="436"/>
      <c r="J60" s="436"/>
      <c r="K60" s="436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7"/>
      <c r="W60" s="31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</row>
    <row r="61" spans="1:35" s="1" customFormat="1" ht="12.75">
      <c r="A61" s="431" t="s">
        <v>46</v>
      </c>
      <c r="B61" s="432"/>
      <c r="C61" s="432" t="s">
        <v>8</v>
      </c>
      <c r="D61" s="432"/>
      <c r="E61" s="432"/>
      <c r="F61" s="432"/>
      <c r="G61" s="432"/>
      <c r="H61" s="432"/>
      <c r="I61" s="432"/>
      <c r="J61" s="432"/>
      <c r="K61" s="432"/>
      <c r="L61" s="432"/>
      <c r="M61" s="432"/>
      <c r="N61" s="432"/>
      <c r="O61" s="432"/>
      <c r="P61" s="432"/>
      <c r="Q61" s="432"/>
      <c r="R61" s="67" t="s">
        <v>29</v>
      </c>
      <c r="S61" s="26"/>
      <c r="T61" s="26"/>
      <c r="U61" s="26"/>
      <c r="V61" s="27"/>
      <c r="W61" s="31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</row>
    <row r="62" spans="1:35" s="1" customFormat="1" ht="12.75">
      <c r="A62" s="466" t="s">
        <v>38</v>
      </c>
      <c r="B62" s="465"/>
      <c r="C62" s="432" t="s">
        <v>9</v>
      </c>
      <c r="D62" s="432"/>
      <c r="E62" s="432"/>
      <c r="F62" s="432"/>
      <c r="G62" s="432"/>
      <c r="H62" s="432"/>
      <c r="I62" s="432"/>
      <c r="J62" s="432"/>
      <c r="K62" s="432"/>
      <c r="L62" s="432"/>
      <c r="M62" s="432"/>
      <c r="N62" s="432"/>
      <c r="O62" s="432"/>
      <c r="P62" s="432"/>
      <c r="Q62" s="432"/>
      <c r="R62" s="28" t="s">
        <v>16</v>
      </c>
      <c r="S62" s="26"/>
      <c r="T62" s="26"/>
      <c r="U62" s="27"/>
      <c r="V62" s="70"/>
      <c r="W62" s="31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</row>
    <row r="63" spans="1:35" s="1" customFormat="1" ht="13.5" thickBot="1">
      <c r="A63" s="466"/>
      <c r="B63" s="465"/>
      <c r="C63" s="465" t="s">
        <v>12</v>
      </c>
      <c r="D63" s="465"/>
      <c r="E63" s="465"/>
      <c r="F63" s="465"/>
      <c r="G63" s="465"/>
      <c r="H63" s="465"/>
      <c r="I63" s="465"/>
      <c r="J63" s="465"/>
      <c r="K63" s="465"/>
      <c r="L63" s="465"/>
      <c r="M63" s="465"/>
      <c r="N63" s="465"/>
      <c r="O63" s="465"/>
      <c r="P63" s="465"/>
      <c r="Q63" s="465"/>
      <c r="R63" s="68" t="s">
        <v>45</v>
      </c>
      <c r="S63" s="29"/>
      <c r="T63" s="29"/>
      <c r="U63" s="30"/>
      <c r="V63" s="69"/>
      <c r="W63" s="31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</row>
    <row r="64" spans="1:35" s="1" customFormat="1" ht="13.5" thickBot="1">
      <c r="A64" s="424"/>
      <c r="B64" s="425"/>
      <c r="C64" s="426" t="s">
        <v>42</v>
      </c>
      <c r="D64" s="427"/>
      <c r="E64" s="427"/>
      <c r="F64" s="427"/>
      <c r="G64" s="427"/>
      <c r="H64" s="427"/>
      <c r="I64" s="427"/>
      <c r="J64" s="427"/>
      <c r="K64" s="427"/>
      <c r="L64" s="427"/>
      <c r="M64" s="427"/>
      <c r="N64" s="427"/>
      <c r="O64" s="427"/>
      <c r="P64" s="427"/>
      <c r="Q64" s="428"/>
      <c r="R64" s="81"/>
      <c r="S64" s="79"/>
      <c r="T64" s="79"/>
      <c r="U64" s="79"/>
      <c r="V64" s="78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1:22" s="1" customFormat="1" ht="12.75">
      <c r="A65" s="463" t="s">
        <v>22</v>
      </c>
      <c r="B65" s="464"/>
      <c r="C65" s="467" t="s">
        <v>20</v>
      </c>
      <c r="D65" s="468"/>
      <c r="E65" s="468"/>
      <c r="F65" s="468"/>
      <c r="G65" s="468"/>
      <c r="H65" s="468"/>
      <c r="I65" s="468"/>
      <c r="J65" s="468"/>
      <c r="K65" s="468"/>
      <c r="L65" s="468"/>
      <c r="M65" s="469"/>
      <c r="N65" s="467" t="s">
        <v>21</v>
      </c>
      <c r="O65" s="468"/>
      <c r="P65" s="470"/>
      <c r="Q65" s="437"/>
      <c r="R65" s="80"/>
      <c r="V65" s="3"/>
    </row>
    <row r="66" spans="1:22" s="1" customFormat="1" ht="12.75">
      <c r="A66" s="456" t="s">
        <v>17</v>
      </c>
      <c r="B66" s="457"/>
      <c r="C66" s="444">
        <v>15</v>
      </c>
      <c r="D66" s="445"/>
      <c r="E66" s="445"/>
      <c r="F66" s="445"/>
      <c r="G66" s="445"/>
      <c r="H66" s="445"/>
      <c r="I66" s="445"/>
      <c r="J66" s="445"/>
      <c r="K66" s="445"/>
      <c r="L66" s="445"/>
      <c r="M66" s="458"/>
      <c r="N66" s="444">
        <v>15</v>
      </c>
      <c r="O66" s="445"/>
      <c r="P66" s="445"/>
      <c r="Q66" s="446"/>
      <c r="R66" s="4"/>
      <c r="V66" s="5"/>
    </row>
    <row r="67" spans="1:22" s="1" customFormat="1" ht="12.75">
      <c r="A67" s="456" t="s">
        <v>18</v>
      </c>
      <c r="B67" s="457"/>
      <c r="C67" s="444">
        <v>15</v>
      </c>
      <c r="D67" s="445"/>
      <c r="E67" s="445"/>
      <c r="F67" s="445"/>
      <c r="G67" s="445"/>
      <c r="H67" s="445"/>
      <c r="I67" s="445"/>
      <c r="J67" s="445"/>
      <c r="K67" s="445"/>
      <c r="L67" s="445"/>
      <c r="M67" s="458"/>
      <c r="N67" s="444">
        <v>15</v>
      </c>
      <c r="O67" s="445"/>
      <c r="P67" s="445"/>
      <c r="Q67" s="446"/>
      <c r="R67" s="4"/>
      <c r="V67" s="5"/>
    </row>
    <row r="68" spans="1:22" s="1" customFormat="1" ht="13.5" thickBot="1">
      <c r="A68" s="454" t="s">
        <v>19</v>
      </c>
      <c r="B68" s="455"/>
      <c r="C68" s="447">
        <v>0</v>
      </c>
      <c r="D68" s="448"/>
      <c r="E68" s="448"/>
      <c r="F68" s="448"/>
      <c r="G68" s="448"/>
      <c r="H68" s="448"/>
      <c r="I68" s="448"/>
      <c r="J68" s="448"/>
      <c r="K68" s="448"/>
      <c r="L68" s="448"/>
      <c r="M68" s="449"/>
      <c r="N68" s="447">
        <v>0</v>
      </c>
      <c r="O68" s="448"/>
      <c r="P68" s="448"/>
      <c r="Q68" s="459"/>
      <c r="R68" s="4"/>
      <c r="V68" s="5"/>
    </row>
    <row r="69" s="1" customFormat="1" ht="12.75">
      <c r="V69" s="6"/>
    </row>
  </sheetData>
  <sheetProtection/>
  <mergeCells count="61">
    <mergeCell ref="A68:B68"/>
    <mergeCell ref="C68:M68"/>
    <mergeCell ref="N68:Q68"/>
    <mergeCell ref="A66:B66"/>
    <mergeCell ref="C66:M66"/>
    <mergeCell ref="N66:Q66"/>
    <mergeCell ref="A67:B67"/>
    <mergeCell ref="C67:M67"/>
    <mergeCell ref="N67:Q67"/>
    <mergeCell ref="A63:B63"/>
    <mergeCell ref="C63:Q63"/>
    <mergeCell ref="A64:B64"/>
    <mergeCell ref="C64:Q64"/>
    <mergeCell ref="A65:B65"/>
    <mergeCell ref="C65:M65"/>
    <mergeCell ref="N65:Q65"/>
    <mergeCell ref="A60:B60"/>
    <mergeCell ref="C60:V60"/>
    <mergeCell ref="A61:B61"/>
    <mergeCell ref="C61:Q61"/>
    <mergeCell ref="A62:B62"/>
    <mergeCell ref="C62:Q62"/>
    <mergeCell ref="U57:V57"/>
    <mergeCell ref="W57:Z57"/>
    <mergeCell ref="AA57:AB57"/>
    <mergeCell ref="AC57:AF57"/>
    <mergeCell ref="AG57:AH57"/>
    <mergeCell ref="J58:N58"/>
    <mergeCell ref="Q58:V58"/>
    <mergeCell ref="W58:AB58"/>
    <mergeCell ref="AC58:AH58"/>
    <mergeCell ref="L6:L7"/>
    <mergeCell ref="M6:N6"/>
    <mergeCell ref="W6:AB6"/>
    <mergeCell ref="AC6:AH6"/>
    <mergeCell ref="A56:B56"/>
    <mergeCell ref="C57:E57"/>
    <mergeCell ref="F57:H57"/>
    <mergeCell ref="J57:L57"/>
    <mergeCell ref="M57:N57"/>
    <mergeCell ref="Q57:T57"/>
    <mergeCell ref="W4:AB5"/>
    <mergeCell ref="AC4:AH5"/>
    <mergeCell ref="AI4:AI7"/>
    <mergeCell ref="C5:H5"/>
    <mergeCell ref="I5:L5"/>
    <mergeCell ref="C6:E6"/>
    <mergeCell ref="F6:H6"/>
    <mergeCell ref="I6:I7"/>
    <mergeCell ref="J6:J7"/>
    <mergeCell ref="K6:K7"/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</mergeCells>
  <printOptions/>
  <pageMargins left="0" right="0" top="0" bottom="0" header="0" footer="0"/>
  <pageSetup fitToHeight="0" fitToWidth="1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92"/>
  <sheetViews>
    <sheetView zoomScalePageLayoutView="0" workbookViewId="0" topLeftCell="A12">
      <selection activeCell="V20" sqref="V20"/>
    </sheetView>
  </sheetViews>
  <sheetFormatPr defaultColWidth="8.75390625" defaultRowHeight="12.75"/>
  <cols>
    <col min="1" max="1" width="3.00390625" style="0" customWidth="1"/>
    <col min="2" max="2" width="18.875" style="0" customWidth="1"/>
    <col min="3" max="14" width="3.00390625" style="0" customWidth="1"/>
    <col min="15" max="15" width="4.375" style="0" customWidth="1"/>
    <col min="16" max="16" width="5.00390625" style="0" customWidth="1"/>
    <col min="17" max="17" width="4.125" style="0" customWidth="1"/>
    <col min="18" max="19" width="3.875" style="0" customWidth="1"/>
    <col min="20" max="21" width="3.75390625" style="0" customWidth="1"/>
    <col min="22" max="22" width="3.00390625" style="0" customWidth="1"/>
    <col min="23" max="23" width="3.625" style="0" customWidth="1"/>
    <col min="24" max="24" width="3.00390625" style="0" customWidth="1"/>
    <col min="25" max="25" width="3.75390625" style="0" customWidth="1"/>
    <col min="26" max="26" width="4.00390625" style="0" customWidth="1"/>
    <col min="27" max="27" width="3.625" style="0" customWidth="1"/>
    <col min="28" max="29" width="4.00390625" style="0" customWidth="1"/>
    <col min="30" max="30" width="3.00390625" style="0" customWidth="1"/>
    <col min="31" max="33" width="3.875" style="0" customWidth="1"/>
    <col min="34" max="34" width="3.00390625" style="0" customWidth="1"/>
    <col min="35" max="35" width="18.00390625" style="0" customWidth="1"/>
    <col min="36" max="36" width="16.125" style="0" customWidth="1"/>
  </cols>
  <sheetData>
    <row r="1" ht="8.25" customHeight="1"/>
    <row r="2" spans="1:36" ht="12.75">
      <c r="A2" s="472" t="s">
        <v>33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140"/>
      <c r="AJ2" s="140"/>
    </row>
    <row r="3" spans="1:36" ht="25.5" customHeight="1">
      <c r="A3" s="473" t="s">
        <v>247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142"/>
      <c r="AJ3" s="142"/>
    </row>
    <row r="4" spans="1:36" ht="12.75">
      <c r="A4" s="453" t="s">
        <v>23</v>
      </c>
      <c r="B4" s="453" t="s">
        <v>24</v>
      </c>
      <c r="C4" s="450" t="s">
        <v>7</v>
      </c>
      <c r="D4" s="450"/>
      <c r="E4" s="450"/>
      <c r="F4" s="450"/>
      <c r="G4" s="450"/>
      <c r="H4" s="450"/>
      <c r="I4" s="450"/>
      <c r="J4" s="450"/>
      <c r="K4" s="450"/>
      <c r="L4" s="462"/>
      <c r="M4" s="422" t="s">
        <v>10</v>
      </c>
      <c r="N4" s="422"/>
      <c r="O4" s="451" t="s">
        <v>48</v>
      </c>
      <c r="P4" s="460" t="s">
        <v>47</v>
      </c>
      <c r="Q4" s="450" t="s">
        <v>1</v>
      </c>
      <c r="R4" s="450"/>
      <c r="S4" s="450"/>
      <c r="T4" s="450"/>
      <c r="U4" s="450"/>
      <c r="V4" s="450"/>
      <c r="W4" s="450" t="s">
        <v>0</v>
      </c>
      <c r="X4" s="450"/>
      <c r="Y4" s="450"/>
      <c r="Z4" s="450"/>
      <c r="AA4" s="450"/>
      <c r="AB4" s="450"/>
      <c r="AC4" s="450" t="s">
        <v>32</v>
      </c>
      <c r="AD4" s="450"/>
      <c r="AE4" s="450"/>
      <c r="AF4" s="450"/>
      <c r="AG4" s="450"/>
      <c r="AH4" s="450"/>
      <c r="AI4" s="450" t="s">
        <v>31</v>
      </c>
      <c r="AJ4" s="450" t="s">
        <v>25</v>
      </c>
    </row>
    <row r="5" spans="1:36" ht="12.75">
      <c r="A5" s="453"/>
      <c r="B5" s="453"/>
      <c r="C5" s="450" t="s">
        <v>36</v>
      </c>
      <c r="D5" s="450"/>
      <c r="E5" s="450"/>
      <c r="F5" s="450"/>
      <c r="G5" s="450"/>
      <c r="H5" s="450"/>
      <c r="I5" s="450" t="s">
        <v>35</v>
      </c>
      <c r="J5" s="450"/>
      <c r="K5" s="450"/>
      <c r="L5" s="462"/>
      <c r="M5" s="422"/>
      <c r="N5" s="422"/>
      <c r="O5" s="452"/>
      <c r="P5" s="46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0"/>
    </row>
    <row r="6" spans="1:36" ht="12.75">
      <c r="A6" s="453"/>
      <c r="B6" s="453"/>
      <c r="C6" s="450" t="s">
        <v>4</v>
      </c>
      <c r="D6" s="450"/>
      <c r="E6" s="462"/>
      <c r="F6" s="450" t="s">
        <v>5</v>
      </c>
      <c r="G6" s="450"/>
      <c r="H6" s="450"/>
      <c r="I6" s="450" t="s">
        <v>37</v>
      </c>
      <c r="J6" s="450" t="s">
        <v>14</v>
      </c>
      <c r="K6" s="450" t="s">
        <v>15</v>
      </c>
      <c r="L6" s="450" t="s">
        <v>40</v>
      </c>
      <c r="M6" s="450" t="s">
        <v>13</v>
      </c>
      <c r="N6" s="450"/>
      <c r="O6" s="452"/>
      <c r="P6" s="460"/>
      <c r="Q6" s="450"/>
      <c r="R6" s="450"/>
      <c r="S6" s="450"/>
      <c r="T6" s="450"/>
      <c r="U6" s="450"/>
      <c r="V6" s="450"/>
      <c r="W6" s="450" t="s">
        <v>30</v>
      </c>
      <c r="X6" s="450"/>
      <c r="Y6" s="450"/>
      <c r="Z6" s="450"/>
      <c r="AA6" s="450"/>
      <c r="AB6" s="450"/>
      <c r="AC6" s="450" t="s">
        <v>30</v>
      </c>
      <c r="AD6" s="450"/>
      <c r="AE6" s="450"/>
      <c r="AF6" s="450"/>
      <c r="AG6" s="450"/>
      <c r="AH6" s="450"/>
      <c r="AI6" s="450"/>
      <c r="AJ6" s="450"/>
    </row>
    <row r="7" spans="1:36" ht="12.75">
      <c r="A7" s="453"/>
      <c r="B7" s="453"/>
      <c r="C7" s="144" t="s">
        <v>37</v>
      </c>
      <c r="D7" s="144" t="s">
        <v>14</v>
      </c>
      <c r="E7" s="144" t="s">
        <v>15</v>
      </c>
      <c r="F7" s="144" t="s">
        <v>37</v>
      </c>
      <c r="G7" s="144" t="s">
        <v>14</v>
      </c>
      <c r="H7" s="144" t="s">
        <v>15</v>
      </c>
      <c r="I7" s="450"/>
      <c r="J7" s="450"/>
      <c r="K7" s="450"/>
      <c r="L7" s="462"/>
      <c r="M7" s="144" t="s">
        <v>4</v>
      </c>
      <c r="N7" s="144" t="s">
        <v>5</v>
      </c>
      <c r="O7" s="452"/>
      <c r="P7" s="460"/>
      <c r="Q7" s="144" t="s">
        <v>2</v>
      </c>
      <c r="R7" s="144" t="s">
        <v>3</v>
      </c>
      <c r="S7" s="144" t="s">
        <v>11</v>
      </c>
      <c r="T7" s="144" t="s">
        <v>14</v>
      </c>
      <c r="U7" s="144" t="s">
        <v>28</v>
      </c>
      <c r="V7" s="144" t="s">
        <v>15</v>
      </c>
      <c r="W7" s="144" t="s">
        <v>2</v>
      </c>
      <c r="X7" s="144" t="s">
        <v>3</v>
      </c>
      <c r="Y7" s="144" t="s">
        <v>11</v>
      </c>
      <c r="Z7" s="144" t="s">
        <v>14</v>
      </c>
      <c r="AA7" s="144" t="s">
        <v>28</v>
      </c>
      <c r="AB7" s="144" t="s">
        <v>15</v>
      </c>
      <c r="AC7" s="144" t="s">
        <v>2</v>
      </c>
      <c r="AD7" s="144" t="s">
        <v>3</v>
      </c>
      <c r="AE7" s="144" t="s">
        <v>11</v>
      </c>
      <c r="AF7" s="144" t="s">
        <v>14</v>
      </c>
      <c r="AG7" s="144" t="s">
        <v>28</v>
      </c>
      <c r="AH7" s="144" t="s">
        <v>15</v>
      </c>
      <c r="AI7" s="450"/>
      <c r="AJ7" s="450"/>
    </row>
    <row r="8" spans="1:36" ht="37.5" customHeight="1">
      <c r="A8" s="61">
        <v>1</v>
      </c>
      <c r="B8" s="89" t="s">
        <v>251</v>
      </c>
      <c r="C8" s="37">
        <v>1</v>
      </c>
      <c r="D8" s="37"/>
      <c r="E8" s="37"/>
      <c r="F8" s="37"/>
      <c r="G8" s="37"/>
      <c r="H8" s="37"/>
      <c r="I8" s="61">
        <v>1</v>
      </c>
      <c r="J8" s="61">
        <f>D8+G8</f>
        <v>0</v>
      </c>
      <c r="K8" s="61">
        <f>E8+H8</f>
        <v>0</v>
      </c>
      <c r="L8" s="61">
        <f aca="true" t="shared" si="0" ref="L8:L22">SUM(I8:K8)</f>
        <v>1</v>
      </c>
      <c r="M8" s="145" t="s">
        <v>83</v>
      </c>
      <c r="N8" s="145"/>
      <c r="O8" s="146">
        <f>SUM(Q8:T8)</f>
        <v>20</v>
      </c>
      <c r="P8" s="144">
        <f>SUM(Q8:V8)</f>
        <v>30</v>
      </c>
      <c r="Q8" s="59">
        <f aca="true" t="shared" si="1" ref="Q8:V22">W8+AC8</f>
        <v>10</v>
      </c>
      <c r="R8" s="59">
        <f t="shared" si="1"/>
        <v>10</v>
      </c>
      <c r="S8" s="59">
        <f t="shared" si="1"/>
        <v>0</v>
      </c>
      <c r="T8" s="59">
        <f t="shared" si="1"/>
        <v>0</v>
      </c>
      <c r="U8" s="59">
        <f t="shared" si="1"/>
        <v>10</v>
      </c>
      <c r="V8" s="59">
        <f t="shared" si="1"/>
        <v>0</v>
      </c>
      <c r="W8" s="37">
        <v>10</v>
      </c>
      <c r="X8" s="37">
        <v>10</v>
      </c>
      <c r="Y8" s="37"/>
      <c r="Z8" s="37"/>
      <c r="AA8" s="37">
        <v>10</v>
      </c>
      <c r="AB8" s="37"/>
      <c r="AC8" s="37"/>
      <c r="AD8" s="37"/>
      <c r="AE8" s="37"/>
      <c r="AF8" s="37"/>
      <c r="AG8" s="37"/>
      <c r="AH8" s="37">
        <f aca="true" t="shared" si="2" ref="AH8:AH22">SUM(Q8:AG8)</f>
        <v>0</v>
      </c>
      <c r="AI8" s="92" t="s">
        <v>49</v>
      </c>
      <c r="AJ8" s="147" t="s">
        <v>97</v>
      </c>
    </row>
    <row r="9" spans="1:36" ht="39.75" customHeight="1">
      <c r="A9" s="61">
        <v>2</v>
      </c>
      <c r="B9" s="89" t="s">
        <v>51</v>
      </c>
      <c r="C9" s="37">
        <v>1</v>
      </c>
      <c r="D9" s="37"/>
      <c r="E9" s="37"/>
      <c r="F9" s="37"/>
      <c r="G9" s="37"/>
      <c r="H9" s="37"/>
      <c r="I9" s="61">
        <f aca="true" t="shared" si="3" ref="I9:K22">C9+F9</f>
        <v>1</v>
      </c>
      <c r="J9" s="61">
        <f t="shared" si="3"/>
        <v>0</v>
      </c>
      <c r="K9" s="61">
        <f t="shared" si="3"/>
        <v>0</v>
      </c>
      <c r="L9" s="61">
        <f t="shared" si="0"/>
        <v>1</v>
      </c>
      <c r="M9" s="148" t="s">
        <v>83</v>
      </c>
      <c r="N9" s="145"/>
      <c r="O9" s="146">
        <f aca="true" t="shared" si="4" ref="O9:O22">SUM(Q9:T9)</f>
        <v>35</v>
      </c>
      <c r="P9" s="144">
        <f aca="true" t="shared" si="5" ref="P9:P22">SUM(Q9:V9)</f>
        <v>35</v>
      </c>
      <c r="Q9" s="59">
        <f t="shared" si="1"/>
        <v>20</v>
      </c>
      <c r="R9" s="59">
        <v>15</v>
      </c>
      <c r="S9" s="59">
        <f t="shared" si="1"/>
        <v>0</v>
      </c>
      <c r="T9" s="59">
        <f t="shared" si="1"/>
        <v>0</v>
      </c>
      <c r="U9" s="59">
        <f t="shared" si="1"/>
        <v>0</v>
      </c>
      <c r="V9" s="59">
        <f t="shared" si="1"/>
        <v>0</v>
      </c>
      <c r="W9" s="37">
        <v>20</v>
      </c>
      <c r="X9" s="37">
        <v>15</v>
      </c>
      <c r="Y9" s="37"/>
      <c r="Z9" s="37"/>
      <c r="AA9" s="37"/>
      <c r="AB9" s="37"/>
      <c r="AC9" s="37"/>
      <c r="AD9" s="37"/>
      <c r="AE9" s="37"/>
      <c r="AF9" s="37"/>
      <c r="AG9" s="37"/>
      <c r="AH9" s="37">
        <f t="shared" si="2"/>
        <v>0</v>
      </c>
      <c r="AI9" s="93" t="s">
        <v>52</v>
      </c>
      <c r="AJ9" s="147" t="s">
        <v>98</v>
      </c>
    </row>
    <row r="10" spans="1:36" ht="36.75" customHeight="1">
      <c r="A10" s="61">
        <v>3</v>
      </c>
      <c r="B10" s="89" t="s">
        <v>55</v>
      </c>
      <c r="C10" s="37">
        <v>2</v>
      </c>
      <c r="D10" s="37"/>
      <c r="E10" s="37"/>
      <c r="F10" s="37"/>
      <c r="G10" s="37"/>
      <c r="H10" s="37"/>
      <c r="I10" s="61">
        <f t="shared" si="3"/>
        <v>2</v>
      </c>
      <c r="J10" s="61">
        <f t="shared" si="3"/>
        <v>0</v>
      </c>
      <c r="K10" s="61">
        <f t="shared" si="3"/>
        <v>0</v>
      </c>
      <c r="L10" s="61">
        <f t="shared" si="0"/>
        <v>2</v>
      </c>
      <c r="M10" s="145" t="s">
        <v>89</v>
      </c>
      <c r="N10" s="145"/>
      <c r="O10" s="146">
        <f t="shared" si="4"/>
        <v>30</v>
      </c>
      <c r="P10" s="144">
        <f>SUM(Q10:V10)</f>
        <v>40</v>
      </c>
      <c r="Q10" s="59">
        <f t="shared" si="1"/>
        <v>10</v>
      </c>
      <c r="R10" s="59">
        <f t="shared" si="1"/>
        <v>0</v>
      </c>
      <c r="S10" s="59">
        <f t="shared" si="1"/>
        <v>20</v>
      </c>
      <c r="T10" s="59">
        <f t="shared" si="1"/>
        <v>0</v>
      </c>
      <c r="U10" s="59">
        <f t="shared" si="1"/>
        <v>10</v>
      </c>
      <c r="V10" s="59">
        <f t="shared" si="1"/>
        <v>0</v>
      </c>
      <c r="W10" s="37">
        <v>10</v>
      </c>
      <c r="X10" s="37"/>
      <c r="Y10" s="37">
        <v>20</v>
      </c>
      <c r="Z10" s="37"/>
      <c r="AA10" s="37">
        <v>10</v>
      </c>
      <c r="AB10" s="37"/>
      <c r="AC10" s="37"/>
      <c r="AD10" s="37"/>
      <c r="AE10" s="37"/>
      <c r="AF10" s="37"/>
      <c r="AG10" s="37"/>
      <c r="AH10" s="37">
        <f t="shared" si="2"/>
        <v>0</v>
      </c>
      <c r="AI10" s="93" t="s">
        <v>54</v>
      </c>
      <c r="AJ10" s="149" t="s">
        <v>272</v>
      </c>
    </row>
    <row r="11" spans="1:36" ht="25.5" customHeight="1">
      <c r="A11" s="61">
        <v>4</v>
      </c>
      <c r="B11" s="90" t="s">
        <v>59</v>
      </c>
      <c r="C11" s="37"/>
      <c r="D11" s="37"/>
      <c r="E11" s="37"/>
      <c r="F11" s="37">
        <v>4</v>
      </c>
      <c r="G11" s="37"/>
      <c r="H11" s="37"/>
      <c r="I11" s="61">
        <f t="shared" si="3"/>
        <v>4</v>
      </c>
      <c r="J11" s="61">
        <f t="shared" si="3"/>
        <v>0</v>
      </c>
      <c r="K11" s="61">
        <f t="shared" si="3"/>
        <v>0</v>
      </c>
      <c r="L11" s="61">
        <f t="shared" si="0"/>
        <v>4</v>
      </c>
      <c r="M11" s="145"/>
      <c r="N11" s="145" t="s">
        <v>83</v>
      </c>
      <c r="O11" s="146">
        <v>80</v>
      </c>
      <c r="P11" s="144">
        <f>SUM(Q11:V11)</f>
        <v>100</v>
      </c>
      <c r="Q11" s="59">
        <f t="shared" si="1"/>
        <v>40</v>
      </c>
      <c r="R11" s="59">
        <f t="shared" si="1"/>
        <v>10</v>
      </c>
      <c r="S11" s="59">
        <f t="shared" si="1"/>
        <v>30</v>
      </c>
      <c r="T11" s="59">
        <f t="shared" si="1"/>
        <v>0</v>
      </c>
      <c r="U11" s="59">
        <f t="shared" si="1"/>
        <v>20</v>
      </c>
      <c r="V11" s="59">
        <f t="shared" si="1"/>
        <v>0</v>
      </c>
      <c r="W11" s="37"/>
      <c r="X11" s="37"/>
      <c r="Y11" s="37"/>
      <c r="Z11" s="37"/>
      <c r="AA11" s="37"/>
      <c r="AB11" s="37"/>
      <c r="AC11" s="37">
        <v>40</v>
      </c>
      <c r="AD11" s="37">
        <v>10</v>
      </c>
      <c r="AE11" s="37">
        <v>30</v>
      </c>
      <c r="AF11" s="37"/>
      <c r="AG11" s="37">
        <v>20</v>
      </c>
      <c r="AH11" s="37">
        <f t="shared" si="2"/>
        <v>0</v>
      </c>
      <c r="AI11" s="92" t="s">
        <v>60</v>
      </c>
      <c r="AJ11" s="147" t="s">
        <v>104</v>
      </c>
    </row>
    <row r="12" spans="1:36" ht="25.5" customHeight="1">
      <c r="A12" s="61">
        <v>5</v>
      </c>
      <c r="B12" s="89" t="s">
        <v>62</v>
      </c>
      <c r="C12" s="37">
        <v>2</v>
      </c>
      <c r="D12" s="37"/>
      <c r="E12" s="37"/>
      <c r="F12" s="37"/>
      <c r="G12" s="37"/>
      <c r="H12" s="37"/>
      <c r="I12" s="61">
        <f t="shared" si="3"/>
        <v>2</v>
      </c>
      <c r="J12" s="61">
        <f t="shared" si="3"/>
        <v>0</v>
      </c>
      <c r="K12" s="61">
        <f t="shared" si="3"/>
        <v>0</v>
      </c>
      <c r="L12" s="61">
        <f t="shared" si="0"/>
        <v>2</v>
      </c>
      <c r="M12" s="145" t="s">
        <v>83</v>
      </c>
      <c r="N12" s="145"/>
      <c r="O12" s="146">
        <f t="shared" si="4"/>
        <v>30</v>
      </c>
      <c r="P12" s="144">
        <f>SUM(Q12:V12)</f>
        <v>50</v>
      </c>
      <c r="Q12" s="59">
        <f t="shared" si="1"/>
        <v>10</v>
      </c>
      <c r="R12" s="59">
        <f t="shared" si="1"/>
        <v>0</v>
      </c>
      <c r="S12" s="59">
        <f t="shared" si="1"/>
        <v>20</v>
      </c>
      <c r="T12" s="59">
        <f t="shared" si="1"/>
        <v>0</v>
      </c>
      <c r="U12" s="59">
        <f t="shared" si="1"/>
        <v>20</v>
      </c>
      <c r="V12" s="59">
        <f t="shared" si="1"/>
        <v>0</v>
      </c>
      <c r="W12" s="37">
        <v>10</v>
      </c>
      <c r="X12" s="37"/>
      <c r="Y12" s="37">
        <v>20</v>
      </c>
      <c r="Z12" s="37"/>
      <c r="AA12" s="37">
        <v>20</v>
      </c>
      <c r="AB12" s="37"/>
      <c r="AC12" s="37"/>
      <c r="AD12" s="37"/>
      <c r="AE12" s="37"/>
      <c r="AF12" s="37"/>
      <c r="AG12" s="37"/>
      <c r="AH12" s="37">
        <f t="shared" si="2"/>
        <v>0</v>
      </c>
      <c r="AI12" s="92" t="s">
        <v>63</v>
      </c>
      <c r="AJ12" s="147" t="s">
        <v>105</v>
      </c>
    </row>
    <row r="13" spans="1:36" ht="25.5" customHeight="1">
      <c r="A13" s="61">
        <v>6</v>
      </c>
      <c r="B13" s="89" t="s">
        <v>90</v>
      </c>
      <c r="C13" s="37">
        <v>1</v>
      </c>
      <c r="D13" s="37"/>
      <c r="E13" s="37"/>
      <c r="F13" s="37"/>
      <c r="G13" s="37"/>
      <c r="H13" s="37"/>
      <c r="I13" s="61">
        <f t="shared" si="3"/>
        <v>1</v>
      </c>
      <c r="J13" s="61">
        <f t="shared" si="3"/>
        <v>0</v>
      </c>
      <c r="K13" s="61">
        <f t="shared" si="3"/>
        <v>0</v>
      </c>
      <c r="L13" s="61">
        <f t="shared" si="0"/>
        <v>1</v>
      </c>
      <c r="M13" s="145" t="s">
        <v>89</v>
      </c>
      <c r="N13" s="145"/>
      <c r="O13" s="146">
        <f t="shared" si="4"/>
        <v>10</v>
      </c>
      <c r="P13" s="144">
        <f t="shared" si="5"/>
        <v>25</v>
      </c>
      <c r="Q13" s="59">
        <f t="shared" si="1"/>
        <v>5</v>
      </c>
      <c r="R13" s="59">
        <f t="shared" si="1"/>
        <v>0</v>
      </c>
      <c r="S13" s="59">
        <f t="shared" si="1"/>
        <v>5</v>
      </c>
      <c r="T13" s="59">
        <f t="shared" si="1"/>
        <v>0</v>
      </c>
      <c r="U13" s="59">
        <f t="shared" si="1"/>
        <v>15</v>
      </c>
      <c r="V13" s="59">
        <f t="shared" si="1"/>
        <v>0</v>
      </c>
      <c r="W13" s="37">
        <v>5</v>
      </c>
      <c r="X13" s="37"/>
      <c r="Y13" s="37">
        <v>5</v>
      </c>
      <c r="Z13" s="37"/>
      <c r="AA13" s="37">
        <v>15</v>
      </c>
      <c r="AB13" s="37"/>
      <c r="AC13" s="37"/>
      <c r="AD13" s="37"/>
      <c r="AE13" s="37"/>
      <c r="AF13" s="37"/>
      <c r="AG13" s="37"/>
      <c r="AH13" s="37">
        <f t="shared" si="2"/>
        <v>0</v>
      </c>
      <c r="AI13" s="192" t="s">
        <v>50</v>
      </c>
      <c r="AJ13" s="147" t="s">
        <v>103</v>
      </c>
    </row>
    <row r="14" spans="1:36" ht="25.5" customHeight="1">
      <c r="A14" s="61">
        <v>7</v>
      </c>
      <c r="B14" s="96" t="s">
        <v>91</v>
      </c>
      <c r="C14" s="37">
        <v>1</v>
      </c>
      <c r="D14" s="37"/>
      <c r="E14" s="37"/>
      <c r="F14" s="37"/>
      <c r="G14" s="37"/>
      <c r="H14" s="37"/>
      <c r="I14" s="61">
        <f t="shared" si="3"/>
        <v>1</v>
      </c>
      <c r="J14" s="61">
        <f t="shared" si="3"/>
        <v>0</v>
      </c>
      <c r="K14" s="61">
        <f t="shared" si="3"/>
        <v>0</v>
      </c>
      <c r="L14" s="61">
        <f t="shared" si="0"/>
        <v>1</v>
      </c>
      <c r="M14" s="145" t="s">
        <v>89</v>
      </c>
      <c r="N14" s="145"/>
      <c r="O14" s="146">
        <f t="shared" si="4"/>
        <v>20</v>
      </c>
      <c r="P14" s="144">
        <f t="shared" si="5"/>
        <v>25</v>
      </c>
      <c r="Q14" s="59">
        <f t="shared" si="1"/>
        <v>5</v>
      </c>
      <c r="R14" s="59">
        <f t="shared" si="1"/>
        <v>10</v>
      </c>
      <c r="S14" s="59">
        <f t="shared" si="1"/>
        <v>5</v>
      </c>
      <c r="T14" s="59">
        <f t="shared" si="1"/>
        <v>0</v>
      </c>
      <c r="U14" s="59">
        <f t="shared" si="1"/>
        <v>5</v>
      </c>
      <c r="V14" s="59">
        <f t="shared" si="1"/>
        <v>0</v>
      </c>
      <c r="W14" s="37">
        <v>5</v>
      </c>
      <c r="X14" s="37">
        <v>10</v>
      </c>
      <c r="Y14" s="37">
        <v>5</v>
      </c>
      <c r="Z14" s="37"/>
      <c r="AA14" s="37">
        <v>5</v>
      </c>
      <c r="AB14" s="37"/>
      <c r="AC14" s="37"/>
      <c r="AD14" s="37"/>
      <c r="AE14" s="37"/>
      <c r="AF14" s="37"/>
      <c r="AG14" s="37"/>
      <c r="AH14" s="37">
        <f t="shared" si="2"/>
        <v>0</v>
      </c>
      <c r="AI14" s="92" t="s">
        <v>88</v>
      </c>
      <c r="AJ14" s="147" t="s">
        <v>99</v>
      </c>
    </row>
    <row r="15" spans="1:36" ht="38.25">
      <c r="A15" s="61">
        <v>8</v>
      </c>
      <c r="B15" s="89" t="s">
        <v>92</v>
      </c>
      <c r="C15" s="37">
        <v>3</v>
      </c>
      <c r="D15" s="37"/>
      <c r="E15" s="37"/>
      <c r="F15" s="37"/>
      <c r="G15" s="37"/>
      <c r="H15" s="37"/>
      <c r="I15" s="61">
        <f t="shared" si="3"/>
        <v>3</v>
      </c>
      <c r="J15" s="61">
        <f t="shared" si="3"/>
        <v>0</v>
      </c>
      <c r="K15" s="61">
        <f t="shared" si="3"/>
        <v>0</v>
      </c>
      <c r="L15" s="61">
        <f t="shared" si="0"/>
        <v>3</v>
      </c>
      <c r="M15" s="145" t="s">
        <v>83</v>
      </c>
      <c r="N15" s="145"/>
      <c r="O15" s="146">
        <f t="shared" si="4"/>
        <v>50</v>
      </c>
      <c r="P15" s="144">
        <f t="shared" si="5"/>
        <v>75</v>
      </c>
      <c r="Q15" s="59">
        <f t="shared" si="1"/>
        <v>15</v>
      </c>
      <c r="R15" s="59">
        <f t="shared" si="1"/>
        <v>20</v>
      </c>
      <c r="S15" s="59">
        <f t="shared" si="1"/>
        <v>15</v>
      </c>
      <c r="T15" s="59">
        <f t="shared" si="1"/>
        <v>0</v>
      </c>
      <c r="U15" s="59">
        <f t="shared" si="1"/>
        <v>25</v>
      </c>
      <c r="V15" s="59">
        <f t="shared" si="1"/>
        <v>0</v>
      </c>
      <c r="W15" s="37">
        <v>15</v>
      </c>
      <c r="X15" s="37">
        <v>20</v>
      </c>
      <c r="Y15" s="37">
        <v>15</v>
      </c>
      <c r="Z15" s="37"/>
      <c r="AA15" s="37">
        <v>25</v>
      </c>
      <c r="AB15" s="37"/>
      <c r="AC15" s="37"/>
      <c r="AD15" s="37"/>
      <c r="AE15" s="37"/>
      <c r="AF15" s="37"/>
      <c r="AG15" s="37"/>
      <c r="AH15" s="37">
        <f t="shared" si="2"/>
        <v>0</v>
      </c>
      <c r="AI15" s="192" t="s">
        <v>50</v>
      </c>
      <c r="AJ15" s="147" t="s">
        <v>103</v>
      </c>
    </row>
    <row r="16" spans="1:36" ht="25.5" customHeight="1">
      <c r="A16" s="61">
        <v>9</v>
      </c>
      <c r="B16" s="90" t="s">
        <v>69</v>
      </c>
      <c r="C16" s="37">
        <v>4</v>
      </c>
      <c r="D16" s="37"/>
      <c r="E16" s="37"/>
      <c r="F16" s="37">
        <v>5</v>
      </c>
      <c r="G16" s="37"/>
      <c r="H16" s="37"/>
      <c r="I16" s="61">
        <f t="shared" si="3"/>
        <v>9</v>
      </c>
      <c r="J16" s="61">
        <f t="shared" si="3"/>
        <v>0</v>
      </c>
      <c r="K16" s="61">
        <f t="shared" si="3"/>
        <v>0</v>
      </c>
      <c r="L16" s="61">
        <f t="shared" si="0"/>
        <v>9</v>
      </c>
      <c r="M16" s="148" t="s">
        <v>89</v>
      </c>
      <c r="N16" s="145" t="s">
        <v>89</v>
      </c>
      <c r="O16" s="146">
        <f t="shared" si="4"/>
        <v>150</v>
      </c>
      <c r="P16" s="144">
        <f t="shared" si="5"/>
        <v>200</v>
      </c>
      <c r="Q16" s="59">
        <f t="shared" si="1"/>
        <v>40</v>
      </c>
      <c r="R16" s="59">
        <f t="shared" si="1"/>
        <v>0</v>
      </c>
      <c r="S16" s="59">
        <f t="shared" si="1"/>
        <v>0</v>
      </c>
      <c r="T16" s="59">
        <f t="shared" si="1"/>
        <v>110</v>
      </c>
      <c r="U16" s="59">
        <v>50</v>
      </c>
      <c r="V16" s="59">
        <f t="shared" si="1"/>
        <v>0</v>
      </c>
      <c r="W16" s="37">
        <v>20</v>
      </c>
      <c r="X16" s="37"/>
      <c r="Y16" s="37"/>
      <c r="Z16" s="37">
        <v>50</v>
      </c>
      <c r="AA16" s="37">
        <v>30</v>
      </c>
      <c r="AB16" s="37"/>
      <c r="AC16" s="37">
        <v>20</v>
      </c>
      <c r="AD16" s="37"/>
      <c r="AE16" s="37"/>
      <c r="AF16" s="37">
        <v>60</v>
      </c>
      <c r="AG16" s="37">
        <v>20</v>
      </c>
      <c r="AH16" s="37">
        <f t="shared" si="2"/>
        <v>0</v>
      </c>
      <c r="AI16" s="192" t="s">
        <v>50</v>
      </c>
      <c r="AJ16" s="147" t="s">
        <v>103</v>
      </c>
    </row>
    <row r="17" spans="1:36" ht="34.5" customHeight="1">
      <c r="A17" s="61">
        <v>10</v>
      </c>
      <c r="B17" s="90" t="s">
        <v>70</v>
      </c>
      <c r="C17" s="37">
        <v>2</v>
      </c>
      <c r="D17" s="37"/>
      <c r="E17" s="37"/>
      <c r="F17" s="37">
        <v>2</v>
      </c>
      <c r="G17" s="37"/>
      <c r="H17" s="37"/>
      <c r="I17" s="61">
        <f t="shared" si="3"/>
        <v>4</v>
      </c>
      <c r="J17" s="61">
        <f t="shared" si="3"/>
        <v>0</v>
      </c>
      <c r="K17" s="61">
        <f t="shared" si="3"/>
        <v>0</v>
      </c>
      <c r="L17" s="61">
        <f t="shared" si="0"/>
        <v>4</v>
      </c>
      <c r="M17" s="145" t="s">
        <v>89</v>
      </c>
      <c r="N17" s="145" t="s">
        <v>89</v>
      </c>
      <c r="O17" s="146">
        <f t="shared" si="4"/>
        <v>130</v>
      </c>
      <c r="P17" s="144">
        <f t="shared" si="5"/>
        <v>150</v>
      </c>
      <c r="Q17" s="59">
        <f t="shared" si="1"/>
        <v>40</v>
      </c>
      <c r="R17" s="59">
        <f t="shared" si="1"/>
        <v>0</v>
      </c>
      <c r="S17" s="61">
        <v>90</v>
      </c>
      <c r="T17" s="61">
        <v>0</v>
      </c>
      <c r="U17" s="59">
        <f t="shared" si="1"/>
        <v>20</v>
      </c>
      <c r="V17" s="59">
        <f t="shared" si="1"/>
        <v>0</v>
      </c>
      <c r="W17" s="37">
        <v>20</v>
      </c>
      <c r="X17" s="37"/>
      <c r="Y17" s="37">
        <v>40</v>
      </c>
      <c r="Z17" s="37"/>
      <c r="AA17" s="37"/>
      <c r="AB17" s="37"/>
      <c r="AC17" s="37">
        <v>20</v>
      </c>
      <c r="AD17" s="37"/>
      <c r="AE17" s="37">
        <v>50</v>
      </c>
      <c r="AF17" s="37">
        <v>0</v>
      </c>
      <c r="AG17" s="37">
        <v>20</v>
      </c>
      <c r="AH17" s="37">
        <f t="shared" si="2"/>
        <v>0</v>
      </c>
      <c r="AI17" s="92" t="s">
        <v>87</v>
      </c>
      <c r="AJ17" s="150" t="s">
        <v>102</v>
      </c>
    </row>
    <row r="18" spans="1:36" ht="25.5" customHeight="1">
      <c r="A18" s="61">
        <v>11</v>
      </c>
      <c r="B18" s="90" t="s">
        <v>72</v>
      </c>
      <c r="C18" s="37">
        <v>2</v>
      </c>
      <c r="D18" s="37"/>
      <c r="E18" s="37"/>
      <c r="F18" s="37"/>
      <c r="G18" s="37"/>
      <c r="H18" s="37"/>
      <c r="I18" s="61">
        <f t="shared" si="3"/>
        <v>2</v>
      </c>
      <c r="J18" s="61">
        <f t="shared" si="3"/>
        <v>0</v>
      </c>
      <c r="K18" s="61">
        <f t="shared" si="3"/>
        <v>0</v>
      </c>
      <c r="L18" s="61">
        <f t="shared" si="0"/>
        <v>2</v>
      </c>
      <c r="M18" s="145" t="s">
        <v>89</v>
      </c>
      <c r="N18" s="145"/>
      <c r="O18" s="146">
        <f t="shared" si="4"/>
        <v>30</v>
      </c>
      <c r="P18" s="144">
        <f t="shared" si="5"/>
        <v>50</v>
      </c>
      <c r="Q18" s="59">
        <f t="shared" si="1"/>
        <v>30</v>
      </c>
      <c r="R18" s="59">
        <f t="shared" si="1"/>
        <v>0</v>
      </c>
      <c r="S18" s="59">
        <f t="shared" si="1"/>
        <v>0</v>
      </c>
      <c r="T18" s="59">
        <f t="shared" si="1"/>
        <v>0</v>
      </c>
      <c r="U18" s="59">
        <f t="shared" si="1"/>
        <v>20</v>
      </c>
      <c r="V18" s="59">
        <f t="shared" si="1"/>
        <v>0</v>
      </c>
      <c r="W18" s="37">
        <v>30</v>
      </c>
      <c r="X18" s="37"/>
      <c r="Y18" s="37"/>
      <c r="Z18" s="37"/>
      <c r="AA18" s="37">
        <v>20</v>
      </c>
      <c r="AB18" s="37"/>
      <c r="AC18" s="37"/>
      <c r="AD18" s="37"/>
      <c r="AE18" s="37"/>
      <c r="AF18" s="37"/>
      <c r="AG18" s="37"/>
      <c r="AH18" s="37">
        <f t="shared" si="2"/>
        <v>0</v>
      </c>
      <c r="AI18" s="192" t="s">
        <v>50</v>
      </c>
      <c r="AJ18" s="147" t="s">
        <v>103</v>
      </c>
    </row>
    <row r="19" spans="1:36" ht="33" customHeight="1">
      <c r="A19" s="61">
        <v>12</v>
      </c>
      <c r="B19" s="90" t="s">
        <v>74</v>
      </c>
      <c r="C19" s="37"/>
      <c r="D19" s="37"/>
      <c r="E19" s="37"/>
      <c r="F19" s="37">
        <v>2</v>
      </c>
      <c r="G19" s="37"/>
      <c r="H19" s="37"/>
      <c r="I19" s="61">
        <f t="shared" si="3"/>
        <v>2</v>
      </c>
      <c r="J19" s="61">
        <f t="shared" si="3"/>
        <v>0</v>
      </c>
      <c r="K19" s="61">
        <f t="shared" si="3"/>
        <v>0</v>
      </c>
      <c r="L19" s="61">
        <f t="shared" si="0"/>
        <v>2</v>
      </c>
      <c r="M19" s="145"/>
      <c r="N19" s="145" t="s">
        <v>89</v>
      </c>
      <c r="O19" s="146">
        <f t="shared" si="4"/>
        <v>30</v>
      </c>
      <c r="P19" s="144">
        <f t="shared" si="5"/>
        <v>50</v>
      </c>
      <c r="Q19" s="59">
        <f t="shared" si="1"/>
        <v>15</v>
      </c>
      <c r="R19" s="59">
        <f t="shared" si="1"/>
        <v>0</v>
      </c>
      <c r="S19" s="59">
        <f t="shared" si="1"/>
        <v>15</v>
      </c>
      <c r="T19" s="59">
        <f t="shared" si="1"/>
        <v>0</v>
      </c>
      <c r="U19" s="59">
        <f t="shared" si="1"/>
        <v>20</v>
      </c>
      <c r="V19" s="59">
        <f t="shared" si="1"/>
        <v>0</v>
      </c>
      <c r="W19" s="37"/>
      <c r="X19" s="37"/>
      <c r="Y19" s="37"/>
      <c r="Z19" s="37"/>
      <c r="AA19" s="37"/>
      <c r="AB19" s="37"/>
      <c r="AC19" s="37">
        <v>15</v>
      </c>
      <c r="AD19" s="37"/>
      <c r="AE19" s="37">
        <v>15</v>
      </c>
      <c r="AF19" s="37"/>
      <c r="AG19" s="37">
        <v>20</v>
      </c>
      <c r="AH19" s="37">
        <f t="shared" si="2"/>
        <v>0</v>
      </c>
      <c r="AI19" s="192" t="s">
        <v>82</v>
      </c>
      <c r="AJ19" s="147" t="s">
        <v>110</v>
      </c>
    </row>
    <row r="20" spans="1:36" ht="25.5" customHeight="1">
      <c r="A20" s="61">
        <v>13</v>
      </c>
      <c r="B20" s="90" t="s">
        <v>76</v>
      </c>
      <c r="C20" s="98"/>
      <c r="D20" s="37">
        <v>2</v>
      </c>
      <c r="E20" s="37"/>
      <c r="F20" s="37">
        <v>2</v>
      </c>
      <c r="G20" s="37"/>
      <c r="H20" s="37"/>
      <c r="I20" s="61">
        <f t="shared" si="3"/>
        <v>2</v>
      </c>
      <c r="J20" s="61">
        <f t="shared" si="3"/>
        <v>2</v>
      </c>
      <c r="K20" s="61">
        <f t="shared" si="3"/>
        <v>0</v>
      </c>
      <c r="L20" s="61">
        <f t="shared" si="0"/>
        <v>4</v>
      </c>
      <c r="M20" s="145" t="s">
        <v>89</v>
      </c>
      <c r="N20" s="145" t="s">
        <v>89</v>
      </c>
      <c r="O20" s="146">
        <f t="shared" si="4"/>
        <v>60</v>
      </c>
      <c r="P20" s="144">
        <f t="shared" si="5"/>
        <v>85</v>
      </c>
      <c r="Q20" s="59">
        <f t="shared" si="1"/>
        <v>0</v>
      </c>
      <c r="R20" s="59">
        <f t="shared" si="1"/>
        <v>0</v>
      </c>
      <c r="S20" s="59">
        <f t="shared" si="1"/>
        <v>60</v>
      </c>
      <c r="T20" s="59">
        <f t="shared" si="1"/>
        <v>0</v>
      </c>
      <c r="U20" s="59">
        <f t="shared" si="1"/>
        <v>25</v>
      </c>
      <c r="V20" s="59">
        <f t="shared" si="1"/>
        <v>0</v>
      </c>
      <c r="W20" s="37"/>
      <c r="X20" s="37"/>
      <c r="Y20" s="37">
        <v>30</v>
      </c>
      <c r="Z20" s="37"/>
      <c r="AA20" s="37">
        <v>10</v>
      </c>
      <c r="AB20" s="37"/>
      <c r="AC20" s="37"/>
      <c r="AD20" s="37"/>
      <c r="AE20" s="37">
        <v>30</v>
      </c>
      <c r="AF20" s="37"/>
      <c r="AG20" s="37">
        <v>15</v>
      </c>
      <c r="AH20" s="37">
        <f t="shared" si="2"/>
        <v>0</v>
      </c>
      <c r="AI20" s="192" t="s">
        <v>81</v>
      </c>
      <c r="AJ20" s="147" t="s">
        <v>108</v>
      </c>
    </row>
    <row r="21" spans="1:36" ht="25.5" customHeight="1">
      <c r="A21" s="61">
        <v>14</v>
      </c>
      <c r="B21" s="90" t="s">
        <v>77</v>
      </c>
      <c r="C21" s="98"/>
      <c r="D21" s="37">
        <v>1</v>
      </c>
      <c r="E21" s="37"/>
      <c r="F21" s="37"/>
      <c r="G21" s="37">
        <v>1</v>
      </c>
      <c r="H21" s="37"/>
      <c r="I21" s="61">
        <f t="shared" si="3"/>
        <v>0</v>
      </c>
      <c r="J21" s="61">
        <f t="shared" si="3"/>
        <v>2</v>
      </c>
      <c r="K21" s="61">
        <f t="shared" si="3"/>
        <v>0</v>
      </c>
      <c r="L21" s="61">
        <f t="shared" si="0"/>
        <v>2</v>
      </c>
      <c r="M21" s="145" t="s">
        <v>89</v>
      </c>
      <c r="N21" s="145" t="s">
        <v>89</v>
      </c>
      <c r="O21" s="146">
        <f t="shared" si="4"/>
        <v>30</v>
      </c>
      <c r="P21" s="144">
        <f t="shared" si="5"/>
        <v>30</v>
      </c>
      <c r="Q21" s="59">
        <f t="shared" si="1"/>
        <v>0</v>
      </c>
      <c r="R21" s="59">
        <f t="shared" si="1"/>
        <v>0</v>
      </c>
      <c r="S21" s="59">
        <f t="shared" si="1"/>
        <v>30</v>
      </c>
      <c r="T21" s="59">
        <f t="shared" si="1"/>
        <v>0</v>
      </c>
      <c r="U21" s="59">
        <f t="shared" si="1"/>
        <v>0</v>
      </c>
      <c r="V21" s="59">
        <f t="shared" si="1"/>
        <v>0</v>
      </c>
      <c r="W21" s="37"/>
      <c r="X21" s="37"/>
      <c r="Y21" s="37">
        <v>15</v>
      </c>
      <c r="Z21" s="37"/>
      <c r="AA21" s="37"/>
      <c r="AB21" s="37"/>
      <c r="AC21" s="37"/>
      <c r="AD21" s="37"/>
      <c r="AE21" s="37">
        <v>15</v>
      </c>
      <c r="AF21" s="37"/>
      <c r="AG21" s="37"/>
      <c r="AH21" s="37">
        <f t="shared" si="2"/>
        <v>0</v>
      </c>
      <c r="AI21" s="192" t="s">
        <v>80</v>
      </c>
      <c r="AJ21" s="147" t="s">
        <v>109</v>
      </c>
    </row>
    <row r="22" spans="1:36" ht="25.5" customHeight="1">
      <c r="A22" s="61">
        <v>15</v>
      </c>
      <c r="B22" s="90" t="s">
        <v>78</v>
      </c>
      <c r="C22" s="37">
        <v>1</v>
      </c>
      <c r="D22" s="37"/>
      <c r="E22" s="37"/>
      <c r="F22" s="37"/>
      <c r="G22" s="37"/>
      <c r="H22" s="37"/>
      <c r="I22" s="61">
        <f t="shared" si="3"/>
        <v>1</v>
      </c>
      <c r="J22" s="61">
        <f t="shared" si="3"/>
        <v>0</v>
      </c>
      <c r="K22" s="61">
        <f t="shared" si="3"/>
        <v>0</v>
      </c>
      <c r="L22" s="61">
        <f t="shared" si="0"/>
        <v>1</v>
      </c>
      <c r="M22" s="145" t="s">
        <v>89</v>
      </c>
      <c r="N22" s="145"/>
      <c r="O22" s="146">
        <f t="shared" si="4"/>
        <v>20</v>
      </c>
      <c r="P22" s="144">
        <f t="shared" si="5"/>
        <v>25</v>
      </c>
      <c r="Q22" s="59">
        <f t="shared" si="1"/>
        <v>10</v>
      </c>
      <c r="R22" s="59">
        <f t="shared" si="1"/>
        <v>0</v>
      </c>
      <c r="S22" s="59">
        <f t="shared" si="1"/>
        <v>0</v>
      </c>
      <c r="T22" s="59">
        <f t="shared" si="1"/>
        <v>10</v>
      </c>
      <c r="U22" s="59">
        <f t="shared" si="1"/>
        <v>5</v>
      </c>
      <c r="V22" s="59">
        <f t="shared" si="1"/>
        <v>0</v>
      </c>
      <c r="W22" s="37">
        <v>10</v>
      </c>
      <c r="X22" s="37"/>
      <c r="Y22" s="37"/>
      <c r="Z22" s="37">
        <v>10</v>
      </c>
      <c r="AA22" s="37">
        <v>5</v>
      </c>
      <c r="AB22" s="37"/>
      <c r="AC22" s="37"/>
      <c r="AD22" s="37"/>
      <c r="AE22" s="37"/>
      <c r="AF22" s="37"/>
      <c r="AG22" s="37"/>
      <c r="AH22" s="37">
        <f t="shared" si="2"/>
        <v>0</v>
      </c>
      <c r="AI22" s="192" t="s">
        <v>79</v>
      </c>
      <c r="AJ22" s="147" t="s">
        <v>101</v>
      </c>
    </row>
    <row r="23" spans="1:36" ht="25.5" customHeight="1">
      <c r="A23" s="61">
        <v>16</v>
      </c>
      <c r="B23" s="92" t="s">
        <v>220</v>
      </c>
      <c r="C23" s="37">
        <v>2</v>
      </c>
      <c r="D23" s="37"/>
      <c r="E23" s="37"/>
      <c r="F23" s="37"/>
      <c r="G23" s="37"/>
      <c r="H23" s="37"/>
      <c r="I23" s="61">
        <v>2</v>
      </c>
      <c r="J23" s="61"/>
      <c r="K23" s="61"/>
      <c r="L23" s="61">
        <v>2</v>
      </c>
      <c r="M23" s="145" t="s">
        <v>221</v>
      </c>
      <c r="N23" s="145"/>
      <c r="O23" s="146">
        <v>40</v>
      </c>
      <c r="P23" s="144">
        <v>60</v>
      </c>
      <c r="Q23" s="59">
        <v>20</v>
      </c>
      <c r="R23" s="59">
        <v>0</v>
      </c>
      <c r="S23" s="59">
        <v>20</v>
      </c>
      <c r="T23" s="59">
        <v>0</v>
      </c>
      <c r="U23" s="59">
        <v>20</v>
      </c>
      <c r="V23" s="59">
        <v>0</v>
      </c>
      <c r="W23" s="37">
        <v>20</v>
      </c>
      <c r="X23" s="37"/>
      <c r="Y23" s="37">
        <v>20</v>
      </c>
      <c r="Z23" s="37"/>
      <c r="AA23" s="37">
        <v>20</v>
      </c>
      <c r="AB23" s="37"/>
      <c r="AC23" s="37"/>
      <c r="AD23" s="37"/>
      <c r="AE23" s="37"/>
      <c r="AF23" s="37"/>
      <c r="AG23" s="37"/>
      <c r="AH23" s="37">
        <v>0</v>
      </c>
      <c r="AI23" s="92" t="s">
        <v>161</v>
      </c>
      <c r="AJ23" s="147" t="s">
        <v>222</v>
      </c>
    </row>
    <row r="24" spans="1:36" ht="25.5" customHeight="1">
      <c r="A24" s="61">
        <v>17</v>
      </c>
      <c r="B24" s="89" t="s">
        <v>250</v>
      </c>
      <c r="C24" s="37">
        <v>1</v>
      </c>
      <c r="D24" s="37"/>
      <c r="E24" s="37"/>
      <c r="F24" s="37"/>
      <c r="G24" s="37"/>
      <c r="H24" s="37"/>
      <c r="I24" s="61">
        <f aca="true" t="shared" si="6" ref="I24:K25">C24+F24</f>
        <v>1</v>
      </c>
      <c r="J24" s="61">
        <f t="shared" si="6"/>
        <v>0</v>
      </c>
      <c r="K24" s="61">
        <f t="shared" si="6"/>
        <v>0</v>
      </c>
      <c r="L24" s="61">
        <f>SUM(I24:K24)</f>
        <v>1</v>
      </c>
      <c r="M24" s="148" t="s">
        <v>89</v>
      </c>
      <c r="N24" s="145"/>
      <c r="O24" s="146">
        <f>SUM(Q24:T24)</f>
        <v>30</v>
      </c>
      <c r="P24" s="144">
        <f>SUM(Q24:V24)</f>
        <v>35</v>
      </c>
      <c r="Q24" s="59">
        <f>W24+AC24</f>
        <v>15</v>
      </c>
      <c r="R24" s="59">
        <v>15</v>
      </c>
      <c r="S24" s="59">
        <v>0</v>
      </c>
      <c r="T24" s="59">
        <f>Z24+AF24</f>
        <v>0</v>
      </c>
      <c r="U24" s="59">
        <f>AA24+AG24</f>
        <v>5</v>
      </c>
      <c r="V24" s="59">
        <f>AB24+AH24</f>
        <v>0</v>
      </c>
      <c r="W24" s="37">
        <v>15</v>
      </c>
      <c r="X24" s="37">
        <v>15</v>
      </c>
      <c r="Y24" s="1">
        <v>0</v>
      </c>
      <c r="Z24" s="37"/>
      <c r="AA24" s="37">
        <v>5</v>
      </c>
      <c r="AB24" s="37"/>
      <c r="AC24" s="37"/>
      <c r="AD24" s="37"/>
      <c r="AE24" s="37"/>
      <c r="AF24" s="37"/>
      <c r="AG24" s="37"/>
      <c r="AH24" s="37">
        <f>SUM(Q24:AG24)</f>
        <v>0</v>
      </c>
      <c r="AI24" s="93" t="s">
        <v>49</v>
      </c>
      <c r="AJ24" s="147" t="s">
        <v>97</v>
      </c>
    </row>
    <row r="25" spans="1:36" ht="25.5" customHeight="1">
      <c r="A25" s="61">
        <v>18</v>
      </c>
      <c r="B25" s="92" t="s">
        <v>84</v>
      </c>
      <c r="C25" s="37"/>
      <c r="D25" s="37"/>
      <c r="E25" s="37"/>
      <c r="F25" s="37">
        <v>4</v>
      </c>
      <c r="G25" s="37"/>
      <c r="H25" s="37"/>
      <c r="I25" s="61">
        <f t="shared" si="6"/>
        <v>4</v>
      </c>
      <c r="J25" s="61">
        <f t="shared" si="6"/>
        <v>0</v>
      </c>
      <c r="K25" s="61">
        <f t="shared" si="6"/>
        <v>0</v>
      </c>
      <c r="L25" s="61">
        <f>SUM(I25:K25)</f>
        <v>4</v>
      </c>
      <c r="M25" s="145" t="s">
        <v>83</v>
      </c>
      <c r="N25" s="145"/>
      <c r="O25" s="146">
        <v>80</v>
      </c>
      <c r="P25" s="144">
        <f>SUM(Q25:V25)</f>
        <v>100</v>
      </c>
      <c r="Q25" s="59">
        <f aca="true" t="shared" si="7" ref="Q25:V26">W25+AC25</f>
        <v>40</v>
      </c>
      <c r="R25" s="59">
        <f t="shared" si="7"/>
        <v>0</v>
      </c>
      <c r="S25" s="59">
        <f t="shared" si="7"/>
        <v>40</v>
      </c>
      <c r="T25" s="59">
        <f t="shared" si="7"/>
        <v>0</v>
      </c>
      <c r="U25" s="59">
        <v>20</v>
      </c>
      <c r="V25" s="59">
        <f t="shared" si="7"/>
        <v>0</v>
      </c>
      <c r="W25" s="37"/>
      <c r="X25" s="37"/>
      <c r="Y25" s="37"/>
      <c r="Z25" s="37"/>
      <c r="AA25" s="37"/>
      <c r="AB25" s="37"/>
      <c r="AC25" s="37">
        <v>40</v>
      </c>
      <c r="AD25" s="37"/>
      <c r="AE25" s="37">
        <v>40</v>
      </c>
      <c r="AF25" s="37"/>
      <c r="AG25" s="37">
        <v>20</v>
      </c>
      <c r="AH25" s="37">
        <f>SUM(Q25:AG25)</f>
        <v>0</v>
      </c>
      <c r="AI25" s="92" t="s">
        <v>85</v>
      </c>
      <c r="AJ25" s="147" t="s">
        <v>100</v>
      </c>
    </row>
    <row r="26" spans="1:36" ht="25.5" customHeight="1">
      <c r="A26" s="61">
        <v>19</v>
      </c>
      <c r="B26" s="92" t="s">
        <v>264</v>
      </c>
      <c r="C26" s="37"/>
      <c r="D26" s="37"/>
      <c r="E26" s="37"/>
      <c r="F26" s="37"/>
      <c r="G26" s="37"/>
      <c r="H26" s="37"/>
      <c r="I26" s="61"/>
      <c r="J26" s="61"/>
      <c r="K26" s="61"/>
      <c r="L26" s="61"/>
      <c r="M26" s="145" t="s">
        <v>89</v>
      </c>
      <c r="N26" s="145"/>
      <c r="O26" s="146">
        <v>4</v>
      </c>
      <c r="P26" s="144">
        <v>4</v>
      </c>
      <c r="Q26" s="59">
        <f t="shared" si="7"/>
        <v>4</v>
      </c>
      <c r="R26" s="59"/>
      <c r="S26" s="59"/>
      <c r="T26" s="59"/>
      <c r="U26" s="59"/>
      <c r="V26" s="59">
        <f t="shared" si="7"/>
        <v>0</v>
      </c>
      <c r="W26" s="37">
        <v>4</v>
      </c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>
        <f>SUM(Q26:AG26)</f>
        <v>0</v>
      </c>
      <c r="AI26" s="192" t="s">
        <v>53</v>
      </c>
      <c r="AJ26" s="147" t="s">
        <v>273</v>
      </c>
    </row>
    <row r="27" spans="1:36" ht="15.75" customHeight="1">
      <c r="A27" s="113"/>
      <c r="B27" s="152" t="s">
        <v>34</v>
      </c>
      <c r="C27" s="113">
        <f>SUM(C8:C25)</f>
        <v>23</v>
      </c>
      <c r="D27" s="113">
        <f>SUM(D8:D25)</f>
        <v>3</v>
      </c>
      <c r="E27" s="113"/>
      <c r="F27" s="113">
        <f>SUM(F8:F25)</f>
        <v>19</v>
      </c>
      <c r="G27" s="113">
        <f>SUM(G8:G25)</f>
        <v>1</v>
      </c>
      <c r="H27" s="113"/>
      <c r="I27" s="113">
        <f>SUM(I8:I25)</f>
        <v>42</v>
      </c>
      <c r="J27" s="113">
        <f>SUM(J8:J25)</f>
        <v>4</v>
      </c>
      <c r="K27" s="113"/>
      <c r="L27" s="113">
        <f>SUM(I27:K27)</f>
        <v>46</v>
      </c>
      <c r="M27" s="153"/>
      <c r="N27" s="153"/>
      <c r="O27" s="153">
        <f aca="true" t="shared" si="8" ref="O27:AA27">SUM(O8:O26)</f>
        <v>879</v>
      </c>
      <c r="P27" s="153">
        <f t="shared" si="8"/>
        <v>1169</v>
      </c>
      <c r="Q27" s="113">
        <f>SUM(Q8:Q26)</f>
        <v>329</v>
      </c>
      <c r="R27" s="113">
        <f t="shared" si="8"/>
        <v>80</v>
      </c>
      <c r="S27" s="113">
        <f t="shared" si="8"/>
        <v>350</v>
      </c>
      <c r="T27" s="113">
        <f t="shared" si="8"/>
        <v>120</v>
      </c>
      <c r="U27" s="113">
        <f t="shared" si="8"/>
        <v>290</v>
      </c>
      <c r="V27" s="113">
        <f t="shared" si="8"/>
        <v>0</v>
      </c>
      <c r="W27" s="113">
        <f t="shared" si="8"/>
        <v>194</v>
      </c>
      <c r="X27" s="113">
        <v>70</v>
      </c>
      <c r="Y27" s="113">
        <f t="shared" si="8"/>
        <v>170</v>
      </c>
      <c r="Z27" s="113">
        <f t="shared" si="8"/>
        <v>60</v>
      </c>
      <c r="AA27" s="113">
        <f t="shared" si="8"/>
        <v>175</v>
      </c>
      <c r="AB27" s="113"/>
      <c r="AC27" s="113">
        <f>SUM(AC8:AC26)</f>
        <v>135</v>
      </c>
      <c r="AD27" s="113">
        <f>SUM(AD8:AD26)</f>
        <v>10</v>
      </c>
      <c r="AE27" s="113">
        <f>SUM(AE8:AE26)</f>
        <v>180</v>
      </c>
      <c r="AF27" s="113">
        <f>SUM(AF8:AF26)</f>
        <v>60</v>
      </c>
      <c r="AG27" s="113">
        <f>SUM(AG8:AG26)</f>
        <v>115</v>
      </c>
      <c r="AH27" s="113">
        <f>SUM(Q27:AG27)</f>
        <v>0</v>
      </c>
      <c r="AI27" s="154"/>
      <c r="AJ27" s="155"/>
    </row>
    <row r="28" spans="1:36" ht="14.25" customHeight="1">
      <c r="A28" s="61"/>
      <c r="B28" s="92"/>
      <c r="C28" s="37"/>
      <c r="D28" s="37"/>
      <c r="E28" s="37"/>
      <c r="F28" s="37"/>
      <c r="G28" s="37"/>
      <c r="H28" s="37"/>
      <c r="I28" s="61"/>
      <c r="J28" s="61"/>
      <c r="K28" s="61"/>
      <c r="L28" s="61"/>
      <c r="M28" s="145"/>
      <c r="N28" s="145"/>
      <c r="O28" s="146"/>
      <c r="P28" s="144"/>
      <c r="Q28" s="59"/>
      <c r="R28" s="59"/>
      <c r="S28" s="59"/>
      <c r="T28" s="59"/>
      <c r="U28" s="59"/>
      <c r="V28" s="59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151"/>
      <c r="AJ28" s="147"/>
    </row>
    <row r="29" spans="1:36" ht="14.25" customHeight="1">
      <c r="A29" s="127"/>
      <c r="B29" s="156" t="s">
        <v>217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57"/>
      <c r="N29" s="157"/>
      <c r="O29" s="157"/>
      <c r="P29" s="157"/>
      <c r="Q29" s="135"/>
      <c r="R29" s="135"/>
      <c r="S29" s="135"/>
      <c r="T29" s="135"/>
      <c r="U29" s="135"/>
      <c r="V29" s="135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58"/>
      <c r="AJ29" s="159"/>
    </row>
    <row r="30" spans="1:36" ht="25.5" customHeight="1">
      <c r="A30" s="61">
        <v>1</v>
      </c>
      <c r="B30" s="90" t="s">
        <v>73</v>
      </c>
      <c r="C30" s="37"/>
      <c r="D30" s="37"/>
      <c r="E30" s="37"/>
      <c r="F30" s="37">
        <v>1</v>
      </c>
      <c r="G30" s="37"/>
      <c r="H30" s="37"/>
      <c r="I30" s="61">
        <f aca="true" t="shared" si="9" ref="I30:K39">C30+F30</f>
        <v>1</v>
      </c>
      <c r="J30" s="61">
        <f t="shared" si="9"/>
        <v>0</v>
      </c>
      <c r="K30" s="61">
        <f>E30+H30</f>
        <v>0</v>
      </c>
      <c r="L30" s="61">
        <f>SUM(I30:K30)</f>
        <v>1</v>
      </c>
      <c r="M30" s="145"/>
      <c r="N30" s="145" t="s">
        <v>89</v>
      </c>
      <c r="O30" s="146">
        <f>SUM(Q30:T30)</f>
        <v>30</v>
      </c>
      <c r="P30" s="144">
        <f aca="true" t="shared" si="10" ref="P30:P39">SUM(Q30:V30)</f>
        <v>40</v>
      </c>
      <c r="Q30" s="59">
        <f aca="true" t="shared" si="11" ref="Q30:V39">W30+AC30</f>
        <v>15</v>
      </c>
      <c r="R30" s="59">
        <f t="shared" si="11"/>
        <v>15</v>
      </c>
      <c r="S30" s="59">
        <f t="shared" si="11"/>
        <v>0</v>
      </c>
      <c r="T30" s="59">
        <f t="shared" si="11"/>
        <v>0</v>
      </c>
      <c r="U30" s="59">
        <f t="shared" si="11"/>
        <v>10</v>
      </c>
      <c r="V30" s="59">
        <f t="shared" si="11"/>
        <v>0</v>
      </c>
      <c r="W30" s="37"/>
      <c r="X30" s="37"/>
      <c r="Y30" s="37"/>
      <c r="Z30" s="37"/>
      <c r="AA30" s="37"/>
      <c r="AB30" s="37"/>
      <c r="AC30" s="37">
        <v>15</v>
      </c>
      <c r="AD30" s="37">
        <v>15</v>
      </c>
      <c r="AE30" s="37"/>
      <c r="AF30" s="37"/>
      <c r="AG30" s="37">
        <v>10</v>
      </c>
      <c r="AH30" s="37"/>
      <c r="AI30" s="94" t="s">
        <v>52</v>
      </c>
      <c r="AJ30" s="147" t="s">
        <v>98</v>
      </c>
    </row>
    <row r="31" spans="1:36" ht="25.5" customHeight="1">
      <c r="A31" s="61">
        <v>2</v>
      </c>
      <c r="B31" s="90" t="s">
        <v>71</v>
      </c>
      <c r="C31" s="37"/>
      <c r="D31" s="37"/>
      <c r="E31" s="37"/>
      <c r="F31" s="37">
        <v>2</v>
      </c>
      <c r="G31" s="37"/>
      <c r="H31" s="37"/>
      <c r="I31" s="61">
        <f t="shared" si="9"/>
        <v>2</v>
      </c>
      <c r="J31" s="61">
        <f t="shared" si="9"/>
        <v>0</v>
      </c>
      <c r="K31" s="61">
        <f>E31+H31</f>
        <v>0</v>
      </c>
      <c r="L31" s="61">
        <f>SUM(I31:K31)</f>
        <v>2</v>
      </c>
      <c r="M31" s="145"/>
      <c r="N31" s="145" t="s">
        <v>89</v>
      </c>
      <c r="O31" s="146">
        <f>SUM(Q31:T31)</f>
        <v>30</v>
      </c>
      <c r="P31" s="144">
        <f t="shared" si="10"/>
        <v>50</v>
      </c>
      <c r="Q31" s="59">
        <f t="shared" si="11"/>
        <v>20</v>
      </c>
      <c r="R31" s="59">
        <f t="shared" si="11"/>
        <v>5</v>
      </c>
      <c r="S31" s="59">
        <f t="shared" si="11"/>
        <v>0</v>
      </c>
      <c r="T31" s="59">
        <f t="shared" si="11"/>
        <v>5</v>
      </c>
      <c r="U31" s="59">
        <f t="shared" si="11"/>
        <v>20</v>
      </c>
      <c r="V31" s="59">
        <f t="shared" si="11"/>
        <v>0</v>
      </c>
      <c r="W31" s="37"/>
      <c r="X31" s="37"/>
      <c r="Y31" s="37"/>
      <c r="Z31" s="37"/>
      <c r="AA31" s="37"/>
      <c r="AB31" s="37"/>
      <c r="AC31" s="37">
        <v>20</v>
      </c>
      <c r="AD31" s="37">
        <v>5</v>
      </c>
      <c r="AE31" s="37"/>
      <c r="AF31" s="37">
        <v>5</v>
      </c>
      <c r="AG31" s="37">
        <v>20</v>
      </c>
      <c r="AH31" s="37"/>
      <c r="AI31" s="92" t="s">
        <v>86</v>
      </c>
      <c r="AJ31" s="147" t="s">
        <v>107</v>
      </c>
    </row>
    <row r="32" spans="1:36" ht="25.5" customHeight="1">
      <c r="A32" s="61">
        <v>3</v>
      </c>
      <c r="B32" s="92" t="s">
        <v>93</v>
      </c>
      <c r="C32" s="37"/>
      <c r="D32" s="37"/>
      <c r="E32" s="37"/>
      <c r="F32" s="37">
        <v>1</v>
      </c>
      <c r="G32" s="37"/>
      <c r="H32" s="37"/>
      <c r="I32" s="61">
        <f t="shared" si="9"/>
        <v>1</v>
      </c>
      <c r="J32" s="61">
        <f t="shared" si="9"/>
        <v>0</v>
      </c>
      <c r="K32" s="61">
        <f>E32+H32</f>
        <v>0</v>
      </c>
      <c r="L32" s="61">
        <f>SUM(I32:K32)</f>
        <v>1</v>
      </c>
      <c r="M32" s="145"/>
      <c r="N32" s="145" t="s">
        <v>83</v>
      </c>
      <c r="O32" s="146">
        <f>SUM(Q32:T32)</f>
        <v>10</v>
      </c>
      <c r="P32" s="144">
        <f t="shared" si="10"/>
        <v>20</v>
      </c>
      <c r="Q32" s="59">
        <f t="shared" si="11"/>
        <v>5</v>
      </c>
      <c r="R32" s="59">
        <f t="shared" si="11"/>
        <v>0</v>
      </c>
      <c r="S32" s="59">
        <f t="shared" si="11"/>
        <v>0</v>
      </c>
      <c r="T32" s="59">
        <f t="shared" si="11"/>
        <v>5</v>
      </c>
      <c r="U32" s="59">
        <f t="shared" si="11"/>
        <v>10</v>
      </c>
      <c r="V32" s="59">
        <f t="shared" si="11"/>
        <v>0</v>
      </c>
      <c r="W32" s="37"/>
      <c r="X32" s="37"/>
      <c r="Y32" s="37"/>
      <c r="Z32" s="37"/>
      <c r="AA32" s="37"/>
      <c r="AB32" s="37"/>
      <c r="AC32" s="37">
        <v>5</v>
      </c>
      <c r="AD32" s="37"/>
      <c r="AE32" s="37"/>
      <c r="AF32" s="37">
        <v>5</v>
      </c>
      <c r="AG32" s="37">
        <v>10</v>
      </c>
      <c r="AH32" s="37"/>
      <c r="AI32" s="151" t="s">
        <v>68</v>
      </c>
      <c r="AJ32" s="147" t="s">
        <v>99</v>
      </c>
    </row>
    <row r="33" spans="1:36" ht="25.5" customHeight="1">
      <c r="A33" s="61">
        <v>4</v>
      </c>
      <c r="B33" s="89" t="s">
        <v>57</v>
      </c>
      <c r="C33" s="37"/>
      <c r="D33" s="37"/>
      <c r="E33" s="37"/>
      <c r="F33" s="37">
        <v>1</v>
      </c>
      <c r="G33" s="37"/>
      <c r="H33" s="37"/>
      <c r="I33" s="61">
        <f t="shared" si="9"/>
        <v>1</v>
      </c>
      <c r="J33" s="61">
        <f t="shared" si="9"/>
        <v>0</v>
      </c>
      <c r="K33" s="61">
        <f>E33+H33</f>
        <v>0</v>
      </c>
      <c r="L33" s="61">
        <f aca="true" t="shared" si="12" ref="L33:L39">SUM(I33:K33)</f>
        <v>1</v>
      </c>
      <c r="M33" s="145"/>
      <c r="N33" s="145" t="s">
        <v>89</v>
      </c>
      <c r="O33" s="146">
        <f aca="true" t="shared" si="13" ref="O33:O39">SUM(Q33:T33)</f>
        <v>15</v>
      </c>
      <c r="P33" s="144">
        <f t="shared" si="10"/>
        <v>25</v>
      </c>
      <c r="Q33" s="59">
        <f t="shared" si="11"/>
        <v>10</v>
      </c>
      <c r="R33" s="59">
        <f t="shared" si="11"/>
        <v>5</v>
      </c>
      <c r="S33" s="59">
        <f t="shared" si="11"/>
        <v>0</v>
      </c>
      <c r="T33" s="59">
        <f t="shared" si="11"/>
        <v>0</v>
      </c>
      <c r="U33" s="59">
        <f t="shared" si="11"/>
        <v>10</v>
      </c>
      <c r="V33" s="59">
        <f t="shared" si="11"/>
        <v>0</v>
      </c>
      <c r="W33" s="37"/>
      <c r="X33" s="37"/>
      <c r="Y33" s="37"/>
      <c r="Z33" s="37"/>
      <c r="AA33" s="37"/>
      <c r="AB33" s="37"/>
      <c r="AC33" s="37">
        <v>10</v>
      </c>
      <c r="AD33" s="37">
        <v>5</v>
      </c>
      <c r="AE33" s="37"/>
      <c r="AF33" s="37"/>
      <c r="AG33" s="37">
        <v>10</v>
      </c>
      <c r="AH33" s="37"/>
      <c r="AI33" s="93" t="s">
        <v>49</v>
      </c>
      <c r="AJ33" s="147" t="s">
        <v>97</v>
      </c>
    </row>
    <row r="34" spans="1:36" ht="25.5" customHeight="1">
      <c r="A34" s="61">
        <v>5</v>
      </c>
      <c r="B34" s="90" t="s">
        <v>58</v>
      </c>
      <c r="C34" s="37"/>
      <c r="D34" s="37"/>
      <c r="E34" s="37"/>
      <c r="F34" s="37">
        <v>1</v>
      </c>
      <c r="G34" s="37"/>
      <c r="H34" s="37"/>
      <c r="I34" s="61">
        <f t="shared" si="9"/>
        <v>1</v>
      </c>
      <c r="J34" s="61">
        <f t="shared" si="9"/>
        <v>0</v>
      </c>
      <c r="K34" s="61">
        <f t="shared" si="9"/>
        <v>0</v>
      </c>
      <c r="L34" s="61">
        <f t="shared" si="12"/>
        <v>1</v>
      </c>
      <c r="M34" s="145"/>
      <c r="N34" s="145" t="s">
        <v>83</v>
      </c>
      <c r="O34" s="146">
        <f t="shared" si="13"/>
        <v>20</v>
      </c>
      <c r="P34" s="144">
        <f t="shared" si="10"/>
        <v>25</v>
      </c>
      <c r="Q34" s="59">
        <f t="shared" si="11"/>
        <v>10</v>
      </c>
      <c r="R34" s="59">
        <v>10</v>
      </c>
      <c r="S34" s="59">
        <v>0</v>
      </c>
      <c r="T34" s="59">
        <f t="shared" si="11"/>
        <v>0</v>
      </c>
      <c r="U34" s="59">
        <f t="shared" si="11"/>
        <v>5</v>
      </c>
      <c r="V34" s="59">
        <f t="shared" si="11"/>
        <v>0</v>
      </c>
      <c r="W34" s="37"/>
      <c r="X34" s="37"/>
      <c r="Y34" s="37"/>
      <c r="Z34" s="37"/>
      <c r="AA34" s="37"/>
      <c r="AB34" s="37"/>
      <c r="AC34" s="37">
        <v>10</v>
      </c>
      <c r="AD34" s="37">
        <v>10</v>
      </c>
      <c r="AE34" s="37">
        <v>0</v>
      </c>
      <c r="AF34" s="37"/>
      <c r="AG34" s="37">
        <v>5</v>
      </c>
      <c r="AH34" s="37"/>
      <c r="AI34" s="94" t="s">
        <v>53</v>
      </c>
      <c r="AJ34" s="147" t="s">
        <v>273</v>
      </c>
    </row>
    <row r="35" spans="1:36" ht="25.5" customHeight="1">
      <c r="A35" s="61">
        <v>6</v>
      </c>
      <c r="B35" s="96" t="s">
        <v>64</v>
      </c>
      <c r="C35" s="37"/>
      <c r="D35" s="37"/>
      <c r="E35" s="37"/>
      <c r="F35" s="37">
        <v>1</v>
      </c>
      <c r="G35" s="37"/>
      <c r="H35" s="37"/>
      <c r="I35" s="61">
        <f t="shared" si="9"/>
        <v>1</v>
      </c>
      <c r="J35" s="61">
        <f t="shared" si="9"/>
        <v>0</v>
      </c>
      <c r="K35" s="61">
        <f t="shared" si="9"/>
        <v>0</v>
      </c>
      <c r="L35" s="61">
        <f t="shared" si="12"/>
        <v>1</v>
      </c>
      <c r="M35" s="145"/>
      <c r="N35" s="145" t="s">
        <v>89</v>
      </c>
      <c r="O35" s="146">
        <f t="shared" si="13"/>
        <v>25</v>
      </c>
      <c r="P35" s="144">
        <f t="shared" si="10"/>
        <v>35</v>
      </c>
      <c r="Q35" s="59">
        <f t="shared" si="11"/>
        <v>15</v>
      </c>
      <c r="R35" s="59">
        <f t="shared" si="11"/>
        <v>0</v>
      </c>
      <c r="S35" s="59">
        <f t="shared" si="11"/>
        <v>10</v>
      </c>
      <c r="T35" s="59">
        <f t="shared" si="11"/>
        <v>0</v>
      </c>
      <c r="U35" s="59">
        <v>10</v>
      </c>
      <c r="V35" s="59">
        <f t="shared" si="11"/>
        <v>0</v>
      </c>
      <c r="W35" s="37"/>
      <c r="X35" s="37"/>
      <c r="Y35" s="37"/>
      <c r="Z35" s="37"/>
      <c r="AA35" s="37"/>
      <c r="AB35" s="37"/>
      <c r="AC35" s="37">
        <v>15</v>
      </c>
      <c r="AD35" s="37"/>
      <c r="AE35" s="37">
        <v>10</v>
      </c>
      <c r="AF35" s="37"/>
      <c r="AG35" s="37">
        <v>10</v>
      </c>
      <c r="AH35" s="37"/>
      <c r="AI35" s="92" t="s">
        <v>65</v>
      </c>
      <c r="AJ35" s="147" t="s">
        <v>106</v>
      </c>
    </row>
    <row r="36" spans="1:36" ht="25.5" customHeight="1">
      <c r="A36" s="61">
        <v>7</v>
      </c>
      <c r="B36" s="90" t="s">
        <v>61</v>
      </c>
      <c r="C36" s="37"/>
      <c r="D36" s="37"/>
      <c r="E36" s="37"/>
      <c r="F36" s="37">
        <v>2</v>
      </c>
      <c r="G36" s="37"/>
      <c r="H36" s="37"/>
      <c r="I36" s="61">
        <f t="shared" si="9"/>
        <v>2</v>
      </c>
      <c r="J36" s="61">
        <f t="shared" si="9"/>
        <v>0</v>
      </c>
      <c r="K36" s="61">
        <f t="shared" si="9"/>
        <v>0</v>
      </c>
      <c r="L36" s="61">
        <f t="shared" si="12"/>
        <v>2</v>
      </c>
      <c r="M36" s="145"/>
      <c r="N36" s="145" t="s">
        <v>83</v>
      </c>
      <c r="O36" s="146">
        <f t="shared" si="13"/>
        <v>40</v>
      </c>
      <c r="P36" s="144">
        <f t="shared" si="10"/>
        <v>50</v>
      </c>
      <c r="Q36" s="59">
        <f t="shared" si="11"/>
        <v>20</v>
      </c>
      <c r="R36" s="59">
        <f t="shared" si="11"/>
        <v>0</v>
      </c>
      <c r="S36" s="59">
        <f t="shared" si="11"/>
        <v>20</v>
      </c>
      <c r="T36" s="59">
        <f t="shared" si="11"/>
        <v>0</v>
      </c>
      <c r="U36" s="59">
        <f t="shared" si="11"/>
        <v>10</v>
      </c>
      <c r="V36" s="59">
        <f t="shared" si="11"/>
        <v>0</v>
      </c>
      <c r="W36" s="37"/>
      <c r="X36" s="37"/>
      <c r="Y36" s="37"/>
      <c r="Z36" s="37"/>
      <c r="AA36" s="37"/>
      <c r="AB36" s="37"/>
      <c r="AC36" s="37">
        <v>20</v>
      </c>
      <c r="AD36" s="37"/>
      <c r="AE36" s="37">
        <v>20</v>
      </c>
      <c r="AF36" s="37"/>
      <c r="AG36" s="37">
        <v>10</v>
      </c>
      <c r="AH36" s="37"/>
      <c r="AI36" s="93" t="s">
        <v>49</v>
      </c>
      <c r="AJ36" s="147" t="s">
        <v>97</v>
      </c>
    </row>
    <row r="37" spans="1:36" ht="25.5" customHeight="1">
      <c r="A37" s="61">
        <v>8</v>
      </c>
      <c r="B37" s="89" t="s">
        <v>66</v>
      </c>
      <c r="C37" s="37"/>
      <c r="D37" s="37"/>
      <c r="E37" s="37"/>
      <c r="F37" s="37">
        <v>2</v>
      </c>
      <c r="G37" s="37"/>
      <c r="H37" s="37"/>
      <c r="I37" s="61">
        <f t="shared" si="9"/>
        <v>2</v>
      </c>
      <c r="J37" s="61">
        <f t="shared" si="9"/>
        <v>0</v>
      </c>
      <c r="K37" s="61">
        <f t="shared" si="9"/>
        <v>0</v>
      </c>
      <c r="L37" s="61">
        <f t="shared" si="12"/>
        <v>2</v>
      </c>
      <c r="M37" s="145"/>
      <c r="N37" s="145" t="s">
        <v>89</v>
      </c>
      <c r="O37" s="146">
        <f t="shared" si="13"/>
        <v>45</v>
      </c>
      <c r="P37" s="144">
        <f t="shared" si="10"/>
        <v>50</v>
      </c>
      <c r="Q37" s="59">
        <f t="shared" si="11"/>
        <v>30</v>
      </c>
      <c r="R37" s="59">
        <f t="shared" si="11"/>
        <v>0</v>
      </c>
      <c r="S37" s="59">
        <f t="shared" si="11"/>
        <v>15</v>
      </c>
      <c r="T37" s="59">
        <f t="shared" si="11"/>
        <v>0</v>
      </c>
      <c r="U37" s="59">
        <f t="shared" si="11"/>
        <v>5</v>
      </c>
      <c r="V37" s="59">
        <f t="shared" si="11"/>
        <v>0</v>
      </c>
      <c r="W37" s="37"/>
      <c r="X37" s="37"/>
      <c r="Y37" s="37"/>
      <c r="Z37" s="37"/>
      <c r="AA37" s="37"/>
      <c r="AB37" s="37"/>
      <c r="AC37" s="37">
        <v>30</v>
      </c>
      <c r="AD37" s="37"/>
      <c r="AE37" s="37">
        <v>15</v>
      </c>
      <c r="AF37" s="37"/>
      <c r="AG37" s="37">
        <v>5</v>
      </c>
      <c r="AH37" s="37"/>
      <c r="AI37" s="92" t="s">
        <v>67</v>
      </c>
      <c r="AJ37" s="150" t="s">
        <v>111</v>
      </c>
    </row>
    <row r="38" spans="1:36" ht="57.75" customHeight="1">
      <c r="A38" s="61">
        <v>9</v>
      </c>
      <c r="B38" s="89" t="s">
        <v>223</v>
      </c>
      <c r="C38" s="37"/>
      <c r="D38" s="37"/>
      <c r="E38" s="37"/>
      <c r="F38" s="37">
        <v>1</v>
      </c>
      <c r="G38" s="37"/>
      <c r="H38" s="37"/>
      <c r="I38" s="61">
        <f t="shared" si="9"/>
        <v>1</v>
      </c>
      <c r="J38" s="61"/>
      <c r="K38" s="61"/>
      <c r="L38" s="61">
        <v>1</v>
      </c>
      <c r="M38" s="148"/>
      <c r="N38" s="145" t="s">
        <v>89</v>
      </c>
      <c r="O38" s="146">
        <v>25</v>
      </c>
      <c r="P38" s="144">
        <v>35</v>
      </c>
      <c r="Q38" s="59">
        <v>10</v>
      </c>
      <c r="R38" s="59">
        <v>15</v>
      </c>
      <c r="S38" s="59">
        <f t="shared" si="11"/>
        <v>0</v>
      </c>
      <c r="T38" s="59"/>
      <c r="U38" s="59">
        <v>10</v>
      </c>
      <c r="V38" s="59"/>
      <c r="W38" s="37"/>
      <c r="X38" s="37"/>
      <c r="Y38" s="37"/>
      <c r="Z38" s="37"/>
      <c r="AA38" s="37"/>
      <c r="AB38" s="37"/>
      <c r="AC38" s="37">
        <v>10</v>
      </c>
      <c r="AD38" s="37">
        <v>15</v>
      </c>
      <c r="AE38" s="37"/>
      <c r="AF38" s="37"/>
      <c r="AG38" s="37">
        <v>10</v>
      </c>
      <c r="AH38" s="37"/>
      <c r="AI38" s="151" t="s">
        <v>161</v>
      </c>
      <c r="AJ38" s="147" t="s">
        <v>222</v>
      </c>
    </row>
    <row r="39" spans="1:36" ht="25.5" customHeight="1">
      <c r="A39" s="61">
        <v>10</v>
      </c>
      <c r="B39" s="97" t="s">
        <v>75</v>
      </c>
      <c r="C39" s="98"/>
      <c r="D39" s="37"/>
      <c r="E39" s="37"/>
      <c r="F39" s="37">
        <v>2</v>
      </c>
      <c r="G39" s="37"/>
      <c r="H39" s="37"/>
      <c r="I39" s="61">
        <f t="shared" si="9"/>
        <v>2</v>
      </c>
      <c r="J39" s="61">
        <f t="shared" si="9"/>
        <v>0</v>
      </c>
      <c r="K39" s="61">
        <f t="shared" si="9"/>
        <v>0</v>
      </c>
      <c r="L39" s="61">
        <f t="shared" si="12"/>
        <v>2</v>
      </c>
      <c r="M39" s="145"/>
      <c r="N39" s="145" t="s">
        <v>89</v>
      </c>
      <c r="O39" s="146">
        <f t="shared" si="13"/>
        <v>30</v>
      </c>
      <c r="P39" s="144">
        <f t="shared" si="10"/>
        <v>50</v>
      </c>
      <c r="Q39" s="59">
        <v>10</v>
      </c>
      <c r="R39" s="59">
        <f t="shared" si="11"/>
        <v>0</v>
      </c>
      <c r="S39" s="59">
        <v>20</v>
      </c>
      <c r="T39" s="59">
        <f t="shared" si="11"/>
        <v>0</v>
      </c>
      <c r="U39" s="59">
        <v>20</v>
      </c>
      <c r="V39" s="59">
        <f t="shared" si="11"/>
        <v>0</v>
      </c>
      <c r="W39" s="37"/>
      <c r="X39" s="37"/>
      <c r="Y39" s="37"/>
      <c r="Z39" s="37"/>
      <c r="AA39" s="37"/>
      <c r="AB39" s="37"/>
      <c r="AC39" s="37">
        <v>10</v>
      </c>
      <c r="AD39" s="37"/>
      <c r="AE39" s="37">
        <v>20</v>
      </c>
      <c r="AF39" s="37"/>
      <c r="AG39" s="37">
        <v>20</v>
      </c>
      <c r="AH39" s="37"/>
      <c r="AI39" s="94" t="s">
        <v>54</v>
      </c>
      <c r="AJ39" s="149" t="s">
        <v>274</v>
      </c>
    </row>
    <row r="40" spans="1:36" ht="15" customHeight="1">
      <c r="A40" s="113"/>
      <c r="B40" s="152" t="s">
        <v>34</v>
      </c>
      <c r="C40" s="113">
        <f>SUM(C30:C39)</f>
        <v>0</v>
      </c>
      <c r="D40" s="113"/>
      <c r="E40" s="113"/>
      <c r="F40" s="113">
        <f>SUM(F30:F39)</f>
        <v>14</v>
      </c>
      <c r="G40" s="113"/>
      <c r="H40" s="113"/>
      <c r="I40" s="113">
        <f>SUM(C40:H40)</f>
        <v>14</v>
      </c>
      <c r="J40" s="113"/>
      <c r="K40" s="113"/>
      <c r="L40" s="113">
        <f>SUM(I40:K40)</f>
        <v>14</v>
      </c>
      <c r="M40" s="153"/>
      <c r="N40" s="153"/>
      <c r="O40" s="153">
        <f>SUM(O30:O39)</f>
        <v>270</v>
      </c>
      <c r="P40" s="153">
        <f>SUM(P30:P39)</f>
        <v>380</v>
      </c>
      <c r="Q40" s="121">
        <f aca="true" t="shared" si="14" ref="Q40:Y40">SUM(Q30:Q39)</f>
        <v>145</v>
      </c>
      <c r="R40" s="121">
        <f t="shared" si="14"/>
        <v>50</v>
      </c>
      <c r="S40" s="121">
        <f t="shared" si="14"/>
        <v>65</v>
      </c>
      <c r="T40" s="121">
        <f t="shared" si="14"/>
        <v>10</v>
      </c>
      <c r="U40" s="121">
        <f t="shared" si="14"/>
        <v>110</v>
      </c>
      <c r="V40" s="121">
        <f t="shared" si="14"/>
        <v>0</v>
      </c>
      <c r="W40" s="113">
        <f t="shared" si="14"/>
        <v>0</v>
      </c>
      <c r="X40" s="113">
        <f t="shared" si="14"/>
        <v>0</v>
      </c>
      <c r="Y40" s="113">
        <f t="shared" si="14"/>
        <v>0</v>
      </c>
      <c r="Z40" s="113"/>
      <c r="AA40" s="113">
        <f>SUM(AA30:AA39)</f>
        <v>0</v>
      </c>
      <c r="AB40" s="113"/>
      <c r="AC40" s="113">
        <f>SUM(AC29:AC39)</f>
        <v>145</v>
      </c>
      <c r="AD40" s="113">
        <f>SUM(AD30:AD39)</f>
        <v>50</v>
      </c>
      <c r="AE40" s="113">
        <v>65</v>
      </c>
      <c r="AF40" s="113">
        <f>SUM(AF30:AF39)</f>
        <v>10</v>
      </c>
      <c r="AG40" s="113">
        <f>SUM(AG30:AG39)</f>
        <v>110</v>
      </c>
      <c r="AH40" s="113"/>
      <c r="AI40" s="154"/>
      <c r="AJ40" s="155"/>
    </row>
    <row r="41" spans="1:36" ht="15.75" customHeight="1">
      <c r="A41" s="37"/>
      <c r="B41" s="92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145"/>
      <c r="N41" s="145"/>
      <c r="O41" s="145"/>
      <c r="P41" s="145"/>
      <c r="Q41" s="160"/>
      <c r="R41" s="160"/>
      <c r="S41" s="160"/>
      <c r="T41" s="160"/>
      <c r="U41" s="160"/>
      <c r="V41" s="160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151"/>
      <c r="AJ41" s="147"/>
    </row>
    <row r="42" spans="1:36" ht="15" customHeight="1">
      <c r="A42" s="127"/>
      <c r="B42" s="156" t="s">
        <v>218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57"/>
      <c r="N42" s="157"/>
      <c r="O42" s="157"/>
      <c r="P42" s="157"/>
      <c r="Q42" s="135"/>
      <c r="R42" s="135"/>
      <c r="S42" s="135"/>
      <c r="T42" s="135"/>
      <c r="U42" s="135"/>
      <c r="V42" s="135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58"/>
      <c r="AJ42" s="159"/>
    </row>
    <row r="43" spans="1:36" ht="25.5" customHeight="1">
      <c r="A43" s="61">
        <v>1</v>
      </c>
      <c r="B43" s="89" t="s">
        <v>254</v>
      </c>
      <c r="C43" s="37"/>
      <c r="D43" s="37"/>
      <c r="E43" s="37"/>
      <c r="F43" s="37">
        <v>1</v>
      </c>
      <c r="G43" s="37"/>
      <c r="H43" s="37"/>
      <c r="I43" s="61">
        <f aca="true" t="shared" si="15" ref="I43:K45">C43+F43</f>
        <v>1</v>
      </c>
      <c r="J43" s="61">
        <f t="shared" si="15"/>
        <v>0</v>
      </c>
      <c r="K43" s="61">
        <f t="shared" si="15"/>
        <v>0</v>
      </c>
      <c r="L43" s="61">
        <f>SUM(I43:K43)</f>
        <v>1</v>
      </c>
      <c r="M43" s="148"/>
      <c r="N43" s="148" t="s">
        <v>89</v>
      </c>
      <c r="O43" s="146">
        <v>20</v>
      </c>
      <c r="P43" s="144">
        <v>30</v>
      </c>
      <c r="Q43" s="59">
        <v>10</v>
      </c>
      <c r="R43" s="59">
        <v>10</v>
      </c>
      <c r="S43" s="59"/>
      <c r="T43" s="59">
        <f aca="true" t="shared" si="16" ref="Q43:V45">Z43+AF43</f>
        <v>0</v>
      </c>
      <c r="U43" s="59">
        <v>10</v>
      </c>
      <c r="V43" s="59">
        <f t="shared" si="16"/>
        <v>0</v>
      </c>
      <c r="W43" s="37"/>
      <c r="X43" s="37"/>
      <c r="Y43" s="37"/>
      <c r="Z43" s="37"/>
      <c r="AA43" s="37"/>
      <c r="AB43" s="37"/>
      <c r="AC43" s="37">
        <v>10</v>
      </c>
      <c r="AD43" s="37">
        <v>10</v>
      </c>
      <c r="AE43" s="37">
        <v>0</v>
      </c>
      <c r="AF43" s="37"/>
      <c r="AG43" s="37">
        <v>10</v>
      </c>
      <c r="AH43" s="37"/>
      <c r="AI43" s="93" t="s">
        <v>49</v>
      </c>
      <c r="AJ43" s="147" t="s">
        <v>97</v>
      </c>
    </row>
    <row r="44" spans="1:36" ht="25.5" customHeight="1">
      <c r="A44" s="61">
        <v>2</v>
      </c>
      <c r="B44" s="89" t="s">
        <v>252</v>
      </c>
      <c r="C44" s="37"/>
      <c r="D44" s="37"/>
      <c r="E44" s="37"/>
      <c r="F44" s="37">
        <v>2</v>
      </c>
      <c r="G44" s="37"/>
      <c r="H44" s="37"/>
      <c r="I44" s="61">
        <f t="shared" si="15"/>
        <v>2</v>
      </c>
      <c r="J44" s="61">
        <f t="shared" si="15"/>
        <v>0</v>
      </c>
      <c r="K44" s="61">
        <f t="shared" si="15"/>
        <v>0</v>
      </c>
      <c r="L44" s="61">
        <f>SUM(I44:K44)</f>
        <v>2</v>
      </c>
      <c r="M44" s="148"/>
      <c r="N44" s="148" t="s">
        <v>89</v>
      </c>
      <c r="O44" s="146">
        <f>SUM(Q44:T44)</f>
        <v>30</v>
      </c>
      <c r="P44" s="144">
        <f>SUM(Q44:V44)</f>
        <v>40</v>
      </c>
      <c r="Q44" s="59">
        <f t="shared" si="16"/>
        <v>10</v>
      </c>
      <c r="R44" s="59">
        <v>20</v>
      </c>
      <c r="S44" s="59"/>
      <c r="T44" s="59">
        <f t="shared" si="16"/>
        <v>0</v>
      </c>
      <c r="U44" s="59">
        <v>10</v>
      </c>
      <c r="V44" s="59">
        <f t="shared" si="16"/>
        <v>0</v>
      </c>
      <c r="W44" s="37"/>
      <c r="X44" s="37"/>
      <c r="Y44" s="37"/>
      <c r="Z44" s="37"/>
      <c r="AA44" s="37"/>
      <c r="AB44" s="37"/>
      <c r="AC44" s="37">
        <v>10</v>
      </c>
      <c r="AD44" s="37">
        <v>20</v>
      </c>
      <c r="AE44" s="37"/>
      <c r="AF44" s="37"/>
      <c r="AG44" s="37">
        <v>10</v>
      </c>
      <c r="AH44" s="37"/>
      <c r="AI44" s="93" t="s">
        <v>49</v>
      </c>
      <c r="AJ44" s="147" t="s">
        <v>97</v>
      </c>
    </row>
    <row r="45" spans="1:36" ht="25.5" customHeight="1">
      <c r="A45" s="61">
        <v>3</v>
      </c>
      <c r="B45" s="89" t="s">
        <v>256</v>
      </c>
      <c r="C45" s="37"/>
      <c r="D45" s="37"/>
      <c r="E45" s="37"/>
      <c r="F45" s="37">
        <v>1</v>
      </c>
      <c r="G45" s="37"/>
      <c r="H45" s="37"/>
      <c r="I45" s="61">
        <f t="shared" si="15"/>
        <v>1</v>
      </c>
      <c r="J45" s="61">
        <f t="shared" si="15"/>
        <v>0</v>
      </c>
      <c r="K45" s="61">
        <f t="shared" si="15"/>
        <v>0</v>
      </c>
      <c r="L45" s="61">
        <f>SUM(I45:K45)</f>
        <v>1</v>
      </c>
      <c r="M45" s="145"/>
      <c r="N45" s="145" t="s">
        <v>89</v>
      </c>
      <c r="O45" s="146">
        <f>SUM(Q45:T45)</f>
        <v>20</v>
      </c>
      <c r="P45" s="144">
        <f>SUM(Q45:V45)</f>
        <v>25</v>
      </c>
      <c r="Q45" s="59">
        <f t="shared" si="16"/>
        <v>10</v>
      </c>
      <c r="R45" s="59">
        <f t="shared" si="16"/>
        <v>10</v>
      </c>
      <c r="S45" s="59">
        <f t="shared" si="16"/>
        <v>0</v>
      </c>
      <c r="T45" s="59">
        <f t="shared" si="16"/>
        <v>0</v>
      </c>
      <c r="U45" s="59">
        <f t="shared" si="16"/>
        <v>5</v>
      </c>
      <c r="V45" s="59">
        <f t="shared" si="16"/>
        <v>0</v>
      </c>
      <c r="W45" s="37"/>
      <c r="X45" s="37"/>
      <c r="Y45" s="37"/>
      <c r="Z45" s="37"/>
      <c r="AA45" s="37"/>
      <c r="AB45" s="37"/>
      <c r="AC45" s="37">
        <v>10</v>
      </c>
      <c r="AD45" s="37">
        <v>10</v>
      </c>
      <c r="AE45" s="37"/>
      <c r="AF45" s="37"/>
      <c r="AG45" s="37">
        <v>5</v>
      </c>
      <c r="AH45" s="37"/>
      <c r="AI45" s="93" t="s">
        <v>49</v>
      </c>
      <c r="AJ45" s="147" t="s">
        <v>97</v>
      </c>
    </row>
    <row r="46" spans="1:36" ht="25.5" customHeight="1">
      <c r="A46" s="61">
        <v>4</v>
      </c>
      <c r="B46" s="89" t="s">
        <v>253</v>
      </c>
      <c r="C46" s="37"/>
      <c r="D46" s="37"/>
      <c r="E46" s="37"/>
      <c r="F46" s="37">
        <v>2</v>
      </c>
      <c r="G46" s="37"/>
      <c r="H46" s="37"/>
      <c r="I46" s="61">
        <v>2</v>
      </c>
      <c r="J46" s="61"/>
      <c r="K46" s="61"/>
      <c r="L46" s="61">
        <v>2</v>
      </c>
      <c r="M46" s="145"/>
      <c r="N46" s="145" t="s">
        <v>242</v>
      </c>
      <c r="O46" s="146">
        <v>30</v>
      </c>
      <c r="P46" s="144">
        <v>50</v>
      </c>
      <c r="Q46" s="59">
        <v>10</v>
      </c>
      <c r="R46" s="59"/>
      <c r="S46" s="59">
        <v>20</v>
      </c>
      <c r="T46" s="59"/>
      <c r="U46" s="59">
        <v>20</v>
      </c>
      <c r="V46" s="59"/>
      <c r="W46" s="37"/>
      <c r="X46" s="37"/>
      <c r="Y46" s="37"/>
      <c r="Z46" s="37"/>
      <c r="AA46" s="37"/>
      <c r="AB46" s="37"/>
      <c r="AC46" s="37">
        <v>10</v>
      </c>
      <c r="AD46" s="37"/>
      <c r="AE46" s="37">
        <v>20</v>
      </c>
      <c r="AF46" s="37"/>
      <c r="AG46" s="37">
        <v>20</v>
      </c>
      <c r="AH46" s="37"/>
      <c r="AI46" s="93" t="s">
        <v>49</v>
      </c>
      <c r="AJ46" s="147" t="s">
        <v>97</v>
      </c>
    </row>
    <row r="47" spans="1:36" ht="25.5" customHeight="1">
      <c r="A47" s="61">
        <v>5</v>
      </c>
      <c r="B47" s="89" t="s">
        <v>255</v>
      </c>
      <c r="C47" s="37"/>
      <c r="D47" s="37"/>
      <c r="E47" s="37"/>
      <c r="F47" s="37">
        <v>1</v>
      </c>
      <c r="G47" s="37"/>
      <c r="H47" s="37"/>
      <c r="I47" s="61">
        <v>1</v>
      </c>
      <c r="J47" s="61"/>
      <c r="K47" s="61"/>
      <c r="L47" s="61">
        <v>1</v>
      </c>
      <c r="M47" s="145"/>
      <c r="N47" s="145" t="s">
        <v>89</v>
      </c>
      <c r="O47" s="146">
        <v>30</v>
      </c>
      <c r="P47" s="144">
        <v>30</v>
      </c>
      <c r="Q47" s="59">
        <v>20</v>
      </c>
      <c r="R47" s="59">
        <v>10</v>
      </c>
      <c r="S47" s="59"/>
      <c r="T47" s="59"/>
      <c r="U47" s="59"/>
      <c r="V47" s="59"/>
      <c r="W47" s="37"/>
      <c r="X47" s="37"/>
      <c r="Y47" s="37"/>
      <c r="Z47" s="37"/>
      <c r="AA47" s="37"/>
      <c r="AB47" s="37"/>
      <c r="AC47" s="37">
        <v>20</v>
      </c>
      <c r="AD47" s="37">
        <v>10</v>
      </c>
      <c r="AE47" s="37"/>
      <c r="AF47" s="37"/>
      <c r="AG47" s="37"/>
      <c r="AH47" s="37"/>
      <c r="AI47" s="93" t="s">
        <v>49</v>
      </c>
      <c r="AJ47" s="147" t="s">
        <v>97</v>
      </c>
    </row>
    <row r="48" spans="1:36" ht="25.5" customHeight="1">
      <c r="A48" s="61">
        <v>6</v>
      </c>
      <c r="B48" s="89" t="s">
        <v>219</v>
      </c>
      <c r="C48" s="37"/>
      <c r="D48" s="37"/>
      <c r="E48" s="37"/>
      <c r="F48" s="37">
        <v>1</v>
      </c>
      <c r="G48" s="37"/>
      <c r="H48" s="37"/>
      <c r="I48" s="61">
        <v>1</v>
      </c>
      <c r="J48" s="61"/>
      <c r="K48" s="61"/>
      <c r="L48" s="61">
        <v>1</v>
      </c>
      <c r="M48" s="145"/>
      <c r="N48" s="145" t="s">
        <v>89</v>
      </c>
      <c r="O48" s="146">
        <v>30</v>
      </c>
      <c r="P48" s="144">
        <v>30</v>
      </c>
      <c r="Q48" s="59">
        <v>20</v>
      </c>
      <c r="R48" s="59">
        <v>10</v>
      </c>
      <c r="S48" s="59"/>
      <c r="T48" s="59"/>
      <c r="U48" s="59"/>
      <c r="V48" s="59"/>
      <c r="W48" s="37"/>
      <c r="X48" s="37"/>
      <c r="Y48" s="37"/>
      <c r="Z48" s="37"/>
      <c r="AA48" s="37"/>
      <c r="AB48" s="37"/>
      <c r="AC48" s="37">
        <v>20</v>
      </c>
      <c r="AD48" s="37">
        <v>10</v>
      </c>
      <c r="AE48" s="37"/>
      <c r="AF48" s="37"/>
      <c r="AG48" s="37"/>
      <c r="AH48" s="37"/>
      <c r="AI48" s="93" t="s">
        <v>49</v>
      </c>
      <c r="AJ48" s="147" t="s">
        <v>97</v>
      </c>
    </row>
    <row r="49" spans="1:36" ht="25.5" customHeight="1">
      <c r="A49" s="61">
        <v>11</v>
      </c>
      <c r="B49" s="89" t="s">
        <v>224</v>
      </c>
      <c r="C49" s="37"/>
      <c r="D49" s="37"/>
      <c r="E49" s="37"/>
      <c r="F49" s="37">
        <v>2</v>
      </c>
      <c r="G49" s="37"/>
      <c r="H49" s="37"/>
      <c r="I49" s="61">
        <v>2</v>
      </c>
      <c r="J49" s="61"/>
      <c r="K49" s="61"/>
      <c r="L49" s="61">
        <v>2</v>
      </c>
      <c r="M49" s="148"/>
      <c r="N49" s="145" t="s">
        <v>83</v>
      </c>
      <c r="O49" s="146">
        <v>40</v>
      </c>
      <c r="P49" s="144">
        <v>50</v>
      </c>
      <c r="Q49" s="59">
        <v>20</v>
      </c>
      <c r="R49" s="59">
        <v>20</v>
      </c>
      <c r="S49" s="59"/>
      <c r="T49" s="59"/>
      <c r="U49" s="59">
        <v>10</v>
      </c>
      <c r="V49" s="59"/>
      <c r="W49" s="37"/>
      <c r="X49" s="37"/>
      <c r="Y49" s="37"/>
      <c r="Z49" s="37"/>
      <c r="AA49" s="37"/>
      <c r="AB49" s="37"/>
      <c r="AC49" s="37">
        <v>20</v>
      </c>
      <c r="AD49" s="37">
        <v>20</v>
      </c>
      <c r="AE49" s="37"/>
      <c r="AF49" s="37"/>
      <c r="AG49" s="37">
        <v>10</v>
      </c>
      <c r="AH49" s="37"/>
      <c r="AI49" s="93" t="s">
        <v>50</v>
      </c>
      <c r="AJ49" s="147" t="s">
        <v>225</v>
      </c>
    </row>
    <row r="50" spans="1:36" ht="25.5" customHeight="1">
      <c r="A50" s="61">
        <v>12</v>
      </c>
      <c r="B50" s="89" t="s">
        <v>226</v>
      </c>
      <c r="C50" s="37"/>
      <c r="D50" s="37"/>
      <c r="E50" s="37"/>
      <c r="F50" s="37">
        <v>2</v>
      </c>
      <c r="G50" s="37"/>
      <c r="H50" s="37"/>
      <c r="I50" s="61">
        <v>2</v>
      </c>
      <c r="J50" s="61"/>
      <c r="K50" s="61"/>
      <c r="L50" s="61">
        <v>2</v>
      </c>
      <c r="M50" s="148"/>
      <c r="N50" s="145" t="s">
        <v>89</v>
      </c>
      <c r="O50" s="146">
        <v>40</v>
      </c>
      <c r="P50" s="144">
        <v>40</v>
      </c>
      <c r="Q50" s="59">
        <v>20</v>
      </c>
      <c r="R50" s="59"/>
      <c r="S50" s="59">
        <v>20</v>
      </c>
      <c r="T50" s="59"/>
      <c r="U50" s="59"/>
      <c r="V50" s="59"/>
      <c r="W50" s="37"/>
      <c r="X50" s="37"/>
      <c r="Y50" s="37"/>
      <c r="Z50" s="37"/>
      <c r="AA50" s="37"/>
      <c r="AB50" s="37"/>
      <c r="AC50" s="37">
        <v>20</v>
      </c>
      <c r="AD50" s="37"/>
      <c r="AE50" s="37">
        <v>20</v>
      </c>
      <c r="AF50" s="37"/>
      <c r="AG50" s="37"/>
      <c r="AH50" s="37"/>
      <c r="AI50" s="93" t="s">
        <v>52</v>
      </c>
      <c r="AJ50" s="147" t="s">
        <v>98</v>
      </c>
    </row>
    <row r="51" spans="1:36" ht="25.5" customHeight="1">
      <c r="A51" s="61"/>
      <c r="B51" s="89" t="s">
        <v>239</v>
      </c>
      <c r="C51" s="37"/>
      <c r="D51" s="37"/>
      <c r="E51" s="37"/>
      <c r="F51" s="37">
        <v>2</v>
      </c>
      <c r="G51" s="37"/>
      <c r="H51" s="37"/>
      <c r="I51" s="61">
        <v>2</v>
      </c>
      <c r="J51" s="61"/>
      <c r="K51" s="61"/>
      <c r="L51" s="61">
        <v>2</v>
      </c>
      <c r="M51" s="145"/>
      <c r="N51" s="145" t="s">
        <v>83</v>
      </c>
      <c r="O51" s="146">
        <v>30</v>
      </c>
      <c r="P51" s="144">
        <v>40</v>
      </c>
      <c r="Q51" s="59">
        <v>20</v>
      </c>
      <c r="R51" s="59"/>
      <c r="S51" s="59">
        <v>10</v>
      </c>
      <c r="T51" s="59"/>
      <c r="U51" s="59">
        <v>10</v>
      </c>
      <c r="V51" s="59"/>
      <c r="W51" s="37"/>
      <c r="X51" s="37"/>
      <c r="Y51" s="37"/>
      <c r="Z51" s="37"/>
      <c r="AA51" s="37"/>
      <c r="AB51" s="37"/>
      <c r="AC51" s="37">
        <v>20</v>
      </c>
      <c r="AD51" s="37"/>
      <c r="AE51" s="37">
        <v>10</v>
      </c>
      <c r="AF51" s="37"/>
      <c r="AG51" s="37">
        <v>10</v>
      </c>
      <c r="AH51" s="37"/>
      <c r="AI51" s="93" t="s">
        <v>50</v>
      </c>
      <c r="AJ51" s="147" t="s">
        <v>225</v>
      </c>
    </row>
    <row r="52" spans="1:36" ht="12.75">
      <c r="A52" s="113"/>
      <c r="B52" s="152" t="s">
        <v>34</v>
      </c>
      <c r="C52" s="113">
        <f>SUM(C43:C51)</f>
        <v>0</v>
      </c>
      <c r="D52" s="113"/>
      <c r="E52" s="113"/>
      <c r="F52" s="113">
        <f>SUM(F43:F51)</f>
        <v>14</v>
      </c>
      <c r="G52" s="113"/>
      <c r="H52" s="113"/>
      <c r="I52" s="113">
        <f>SUM(I43:I51)</f>
        <v>14</v>
      </c>
      <c r="J52" s="113"/>
      <c r="K52" s="113"/>
      <c r="L52" s="113">
        <f>SUM(L43:L51)</f>
        <v>14</v>
      </c>
      <c r="M52" s="153"/>
      <c r="N52" s="153"/>
      <c r="O52" s="153">
        <f aca="true" t="shared" si="17" ref="O52:Y52">SUM(O43:O51)</f>
        <v>270</v>
      </c>
      <c r="P52" s="153">
        <f>SUM(P43:P51)</f>
        <v>335</v>
      </c>
      <c r="Q52" s="121">
        <f t="shared" si="17"/>
        <v>140</v>
      </c>
      <c r="R52" s="121">
        <f t="shared" si="17"/>
        <v>80</v>
      </c>
      <c r="S52" s="121">
        <f t="shared" si="17"/>
        <v>50</v>
      </c>
      <c r="T52" s="121">
        <f t="shared" si="17"/>
        <v>0</v>
      </c>
      <c r="U52" s="121">
        <f t="shared" si="17"/>
        <v>65</v>
      </c>
      <c r="V52" s="121">
        <f t="shared" si="17"/>
        <v>0</v>
      </c>
      <c r="W52" s="113">
        <f t="shared" si="17"/>
        <v>0</v>
      </c>
      <c r="X52" s="113">
        <f t="shared" si="17"/>
        <v>0</v>
      </c>
      <c r="Y52" s="113">
        <f t="shared" si="17"/>
        <v>0</v>
      </c>
      <c r="Z52" s="113"/>
      <c r="AA52" s="113">
        <f>SUM(AA43:AA51)</f>
        <v>0</v>
      </c>
      <c r="AB52" s="113"/>
      <c r="AC52" s="113">
        <f>SUM(AC43:AC51)</f>
        <v>140</v>
      </c>
      <c r="AD52" s="113">
        <f>SUM(AD43:AD51)</f>
        <v>80</v>
      </c>
      <c r="AE52" s="113">
        <f>SUM(AE43:AE51)</f>
        <v>50</v>
      </c>
      <c r="AF52" s="113"/>
      <c r="AG52" s="113">
        <f>SUM(AG43:AG51)</f>
        <v>65</v>
      </c>
      <c r="AH52" s="113"/>
      <c r="AI52" s="154"/>
      <c r="AJ52" s="155"/>
    </row>
    <row r="53" spans="1:36" ht="12.75">
      <c r="A53" s="61"/>
      <c r="B53" s="92"/>
      <c r="C53" s="37"/>
      <c r="D53" s="37"/>
      <c r="E53" s="37"/>
      <c r="F53" s="37"/>
      <c r="G53" s="37"/>
      <c r="H53" s="37"/>
      <c r="I53" s="61"/>
      <c r="J53" s="61"/>
      <c r="K53" s="61"/>
      <c r="L53" s="61"/>
      <c r="M53" s="145"/>
      <c r="N53" s="145"/>
      <c r="O53" s="146"/>
      <c r="P53" s="144"/>
      <c r="Q53" s="59"/>
      <c r="R53" s="59"/>
      <c r="S53" s="59"/>
      <c r="T53" s="59"/>
      <c r="U53" s="59"/>
      <c r="V53" s="59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151"/>
      <c r="AJ53" s="147"/>
    </row>
    <row r="54" spans="1:36" ht="12.75">
      <c r="A54" s="61"/>
      <c r="B54" s="92" t="s">
        <v>257</v>
      </c>
      <c r="C54" s="37"/>
      <c r="D54" s="37"/>
      <c r="E54" s="37"/>
      <c r="F54" s="37"/>
      <c r="G54" s="37"/>
      <c r="H54" s="37"/>
      <c r="I54" s="61"/>
      <c r="J54" s="61"/>
      <c r="K54" s="61">
        <f>E54+H54</f>
        <v>0</v>
      </c>
      <c r="L54" s="61">
        <f>SUM(I54:K54)</f>
        <v>0</v>
      </c>
      <c r="M54" s="145"/>
      <c r="N54" s="145"/>
      <c r="O54" s="146">
        <v>1149</v>
      </c>
      <c r="P54" s="144">
        <v>1504</v>
      </c>
      <c r="Q54" s="61">
        <v>469</v>
      </c>
      <c r="R54" s="61">
        <v>160</v>
      </c>
      <c r="S54" s="61">
        <v>400</v>
      </c>
      <c r="T54" s="61">
        <v>120</v>
      </c>
      <c r="U54" s="61">
        <v>355</v>
      </c>
      <c r="V54" s="61"/>
      <c r="W54" s="37">
        <v>234</v>
      </c>
      <c r="X54" s="37">
        <v>70</v>
      </c>
      <c r="Y54" s="37">
        <v>210</v>
      </c>
      <c r="Z54" s="37">
        <v>60</v>
      </c>
      <c r="AA54" s="37">
        <v>195</v>
      </c>
      <c r="AB54" s="37"/>
      <c r="AC54" s="37">
        <v>235</v>
      </c>
      <c r="AD54" s="37">
        <v>80</v>
      </c>
      <c r="AE54" s="37">
        <v>190</v>
      </c>
      <c r="AF54" s="37">
        <v>60</v>
      </c>
      <c r="AG54" s="37">
        <v>160</v>
      </c>
      <c r="AH54" s="37"/>
      <c r="AI54" s="151"/>
      <c r="AJ54" s="147"/>
    </row>
    <row r="55" spans="1:36" ht="12.75">
      <c r="A55" s="450" t="s">
        <v>6</v>
      </c>
      <c r="B55" s="450"/>
      <c r="C55" s="144">
        <f>SUM(C27,C40)</f>
        <v>23</v>
      </c>
      <c r="D55" s="144">
        <f>SUM(D27,)</f>
        <v>3</v>
      </c>
      <c r="E55" s="144">
        <f>SUM(E8:E54)</f>
        <v>0</v>
      </c>
      <c r="F55" s="144">
        <f>SUM(F27,F40)</f>
        <v>33</v>
      </c>
      <c r="G55" s="144">
        <f>SUM(G27)</f>
        <v>1</v>
      </c>
      <c r="H55" s="144">
        <f>SUM(H8:H54)</f>
        <v>0</v>
      </c>
      <c r="I55" s="144">
        <v>56</v>
      </c>
      <c r="J55" s="144">
        <v>4</v>
      </c>
      <c r="K55" s="144">
        <f>SUM(K8:K54)</f>
        <v>0</v>
      </c>
      <c r="L55" s="144">
        <v>60</v>
      </c>
      <c r="M55" s="144">
        <f>COUNTIF(M8:M54,"EGZ")</f>
        <v>5</v>
      </c>
      <c r="N55" s="144">
        <f>COUNTIF(N8:N54,"EGZ")</f>
        <v>7</v>
      </c>
      <c r="O55" s="146">
        <v>1149</v>
      </c>
      <c r="P55" s="144">
        <f>SUM(P27+P40)</f>
        <v>1549</v>
      </c>
      <c r="Q55" s="144">
        <f>(Q27+Q40)</f>
        <v>474</v>
      </c>
      <c r="R55" s="144">
        <f>SUM(R27,R40)</f>
        <v>130</v>
      </c>
      <c r="S55" s="144">
        <v>415</v>
      </c>
      <c r="T55" s="144">
        <v>130</v>
      </c>
      <c r="U55" s="144">
        <v>400</v>
      </c>
      <c r="V55" s="144"/>
      <c r="W55" s="144">
        <f>SUM(W27,W40)</f>
        <v>194</v>
      </c>
      <c r="X55" s="144">
        <v>70</v>
      </c>
      <c r="Y55" s="144">
        <v>210</v>
      </c>
      <c r="Z55" s="144">
        <v>60</v>
      </c>
      <c r="AA55" s="144">
        <v>195</v>
      </c>
      <c r="AB55" s="144">
        <f>SUM(AB8:AB54)</f>
        <v>0</v>
      </c>
      <c r="AC55" s="144">
        <v>240</v>
      </c>
      <c r="AD55" s="144">
        <v>60</v>
      </c>
      <c r="AE55" s="144">
        <v>205</v>
      </c>
      <c r="AF55" s="144">
        <v>70</v>
      </c>
      <c r="AG55" s="144">
        <v>205</v>
      </c>
      <c r="AH55" s="144">
        <f>SUM(AH8:AH54)</f>
        <v>0</v>
      </c>
      <c r="AI55" s="142"/>
      <c r="AJ55" s="163"/>
    </row>
    <row r="56" spans="1:36" ht="12.75">
      <c r="A56" s="145"/>
      <c r="B56" s="144" t="s">
        <v>34</v>
      </c>
      <c r="C56" s="450">
        <f>SUM(C55,D55)</f>
        <v>26</v>
      </c>
      <c r="D56" s="450"/>
      <c r="E56" s="633"/>
      <c r="F56" s="450">
        <f>SUM(F55:H55)</f>
        <v>34</v>
      </c>
      <c r="G56" s="450"/>
      <c r="H56" s="450"/>
      <c r="I56" s="145"/>
      <c r="J56" s="429" t="s">
        <v>43</v>
      </c>
      <c r="K56" s="430"/>
      <c r="L56" s="430"/>
      <c r="M56" s="422" t="s">
        <v>44</v>
      </c>
      <c r="N56" s="422"/>
      <c r="O56" s="164"/>
      <c r="P56" s="145"/>
      <c r="Q56" s="450">
        <f>SUM(Q55,R55,S55,T55)</f>
        <v>1149</v>
      </c>
      <c r="R56" s="450"/>
      <c r="S56" s="450"/>
      <c r="T56" s="450"/>
      <c r="U56" s="450">
        <v>400</v>
      </c>
      <c r="V56" s="450"/>
      <c r="W56" s="450">
        <f>SUM(W55:Z55)</f>
        <v>534</v>
      </c>
      <c r="X56" s="450"/>
      <c r="Y56" s="450"/>
      <c r="Z56" s="450"/>
      <c r="AA56" s="450">
        <v>195</v>
      </c>
      <c r="AB56" s="450"/>
      <c r="AC56" s="450">
        <f>SUM(AC55:AF55)</f>
        <v>575</v>
      </c>
      <c r="AD56" s="450"/>
      <c r="AE56" s="450"/>
      <c r="AF56" s="450"/>
      <c r="AG56" s="450">
        <v>205</v>
      </c>
      <c r="AH56" s="450"/>
      <c r="AI56" s="187"/>
      <c r="AJ56" s="98"/>
    </row>
    <row r="57" spans="1:36" ht="12.75">
      <c r="A57" s="145"/>
      <c r="B57" s="145"/>
      <c r="C57" s="145"/>
      <c r="D57" s="145"/>
      <c r="E57" s="166"/>
      <c r="F57" s="145"/>
      <c r="G57" s="145"/>
      <c r="H57" s="145"/>
      <c r="I57" s="145"/>
      <c r="J57" s="422" t="s">
        <v>41</v>
      </c>
      <c r="K57" s="423"/>
      <c r="L57" s="423"/>
      <c r="M57" s="423"/>
      <c r="N57" s="423"/>
      <c r="O57" s="167"/>
      <c r="P57" s="148"/>
      <c r="Q57" s="453">
        <v>1549</v>
      </c>
      <c r="R57" s="462"/>
      <c r="S57" s="462"/>
      <c r="T57" s="462"/>
      <c r="U57" s="462"/>
      <c r="V57" s="462"/>
      <c r="W57" s="450">
        <f>SUM(W56:AB56)</f>
        <v>729</v>
      </c>
      <c r="X57" s="633"/>
      <c r="Y57" s="633"/>
      <c r="Z57" s="633"/>
      <c r="AA57" s="633"/>
      <c r="AB57" s="633"/>
      <c r="AC57" s="450">
        <v>780</v>
      </c>
      <c r="AD57" s="450"/>
      <c r="AE57" s="450"/>
      <c r="AF57" s="450"/>
      <c r="AG57" s="450"/>
      <c r="AH57" s="450"/>
      <c r="AI57" s="165"/>
      <c r="AJ57" s="98"/>
    </row>
    <row r="58" spans="1:36" ht="13.5" thickBo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17"/>
      <c r="N58" s="17"/>
      <c r="O58" s="17"/>
      <c r="P58" s="17"/>
      <c r="Q58" s="17"/>
      <c r="R58" s="17"/>
      <c r="S58" s="17"/>
      <c r="T58" s="17"/>
      <c r="U58" s="17"/>
      <c r="V58" s="141"/>
      <c r="W58" s="20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18"/>
      <c r="AJ58" s="19"/>
    </row>
    <row r="59" spans="1:36" ht="6" customHeight="1">
      <c r="A59" s="433" t="s">
        <v>26</v>
      </c>
      <c r="B59" s="434"/>
      <c r="C59" s="435" t="s">
        <v>27</v>
      </c>
      <c r="D59" s="436"/>
      <c r="E59" s="436"/>
      <c r="F59" s="436"/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7"/>
      <c r="W59" s="31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</row>
    <row r="60" spans="1:36" ht="6" customHeight="1">
      <c r="A60" s="431" t="s">
        <v>46</v>
      </c>
      <c r="B60" s="432"/>
      <c r="C60" s="432" t="s">
        <v>8</v>
      </c>
      <c r="D60" s="432"/>
      <c r="E60" s="432"/>
      <c r="F60" s="432"/>
      <c r="G60" s="432"/>
      <c r="H60" s="432"/>
      <c r="I60" s="432"/>
      <c r="J60" s="432"/>
      <c r="K60" s="432"/>
      <c r="L60" s="432"/>
      <c r="M60" s="432"/>
      <c r="N60" s="432"/>
      <c r="O60" s="432"/>
      <c r="P60" s="432"/>
      <c r="Q60" s="432"/>
      <c r="R60" s="67" t="s">
        <v>29</v>
      </c>
      <c r="S60" s="26"/>
      <c r="T60" s="26"/>
      <c r="U60" s="26"/>
      <c r="V60" s="27"/>
      <c r="W60" s="31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</row>
    <row r="61" spans="1:36" ht="6" customHeight="1">
      <c r="A61" s="466" t="s">
        <v>38</v>
      </c>
      <c r="B61" s="465"/>
      <c r="C61" s="432" t="s">
        <v>9</v>
      </c>
      <c r="D61" s="432"/>
      <c r="E61" s="432"/>
      <c r="F61" s="432"/>
      <c r="G61" s="432"/>
      <c r="H61" s="432"/>
      <c r="I61" s="432"/>
      <c r="J61" s="432"/>
      <c r="K61" s="432"/>
      <c r="L61" s="432"/>
      <c r="M61" s="432"/>
      <c r="N61" s="432"/>
      <c r="O61" s="432"/>
      <c r="P61" s="432"/>
      <c r="Q61" s="432"/>
      <c r="R61" s="28" t="s">
        <v>16</v>
      </c>
      <c r="S61" s="26"/>
      <c r="T61" s="26"/>
      <c r="U61" s="27"/>
      <c r="V61" s="70"/>
      <c r="W61" s="31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</row>
    <row r="62" spans="1:36" ht="6" customHeight="1" thickBot="1">
      <c r="A62" s="466"/>
      <c r="B62" s="465"/>
      <c r="C62" s="465" t="s">
        <v>12</v>
      </c>
      <c r="D62" s="465"/>
      <c r="E62" s="465"/>
      <c r="F62" s="465"/>
      <c r="G62" s="465"/>
      <c r="H62" s="465"/>
      <c r="I62" s="465"/>
      <c r="J62" s="465"/>
      <c r="K62" s="465"/>
      <c r="L62" s="465"/>
      <c r="M62" s="465"/>
      <c r="N62" s="465"/>
      <c r="O62" s="465"/>
      <c r="P62" s="465"/>
      <c r="Q62" s="465"/>
      <c r="R62" s="68" t="s">
        <v>45</v>
      </c>
      <c r="S62" s="29"/>
      <c r="T62" s="29"/>
      <c r="U62" s="30"/>
      <c r="V62" s="69"/>
      <c r="W62" s="31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</row>
    <row r="63" spans="1:36" ht="6" customHeight="1" thickBot="1">
      <c r="A63" s="424"/>
      <c r="B63" s="425"/>
      <c r="C63" s="426" t="s">
        <v>42</v>
      </c>
      <c r="D63" s="427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8"/>
      <c r="R63" s="81"/>
      <c r="S63" s="79"/>
      <c r="T63" s="79"/>
      <c r="U63" s="79"/>
      <c r="V63" s="78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</row>
    <row r="64" spans="1:36" ht="6" customHeight="1">
      <c r="A64" s="463" t="s">
        <v>22</v>
      </c>
      <c r="B64" s="464"/>
      <c r="C64" s="467" t="s">
        <v>20</v>
      </c>
      <c r="D64" s="468"/>
      <c r="E64" s="468"/>
      <c r="F64" s="468"/>
      <c r="G64" s="468"/>
      <c r="H64" s="468"/>
      <c r="I64" s="468"/>
      <c r="J64" s="468"/>
      <c r="K64" s="468"/>
      <c r="L64" s="468"/>
      <c r="M64" s="469"/>
      <c r="N64" s="467" t="s">
        <v>21</v>
      </c>
      <c r="O64" s="468"/>
      <c r="P64" s="470"/>
      <c r="Q64" s="437"/>
      <c r="R64" s="80"/>
      <c r="S64" s="1"/>
      <c r="T64" s="1"/>
      <c r="U64" s="1"/>
      <c r="V64" s="3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6" customHeight="1">
      <c r="A65" s="456" t="s">
        <v>17</v>
      </c>
      <c r="B65" s="457"/>
      <c r="C65" s="444">
        <v>15</v>
      </c>
      <c r="D65" s="445"/>
      <c r="E65" s="445"/>
      <c r="F65" s="445"/>
      <c r="G65" s="445"/>
      <c r="H65" s="445"/>
      <c r="I65" s="445"/>
      <c r="J65" s="445"/>
      <c r="K65" s="445"/>
      <c r="L65" s="445"/>
      <c r="M65" s="458"/>
      <c r="N65" s="444">
        <v>15</v>
      </c>
      <c r="O65" s="445"/>
      <c r="P65" s="445"/>
      <c r="Q65" s="446"/>
      <c r="R65" s="4"/>
      <c r="S65" s="1"/>
      <c r="T65" s="1"/>
      <c r="U65" s="1"/>
      <c r="V65" s="5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6" customHeight="1">
      <c r="A66" s="456" t="s">
        <v>18</v>
      </c>
      <c r="B66" s="457"/>
      <c r="C66" s="444">
        <v>15</v>
      </c>
      <c r="D66" s="445"/>
      <c r="E66" s="445"/>
      <c r="F66" s="445"/>
      <c r="G66" s="445"/>
      <c r="H66" s="445"/>
      <c r="I66" s="445"/>
      <c r="J66" s="445"/>
      <c r="K66" s="445"/>
      <c r="L66" s="445"/>
      <c r="M66" s="458"/>
      <c r="N66" s="444">
        <v>15</v>
      </c>
      <c r="O66" s="445"/>
      <c r="P66" s="445"/>
      <c r="Q66" s="446"/>
      <c r="R66" s="4"/>
      <c r="S66" s="1"/>
      <c r="T66" s="1"/>
      <c r="U66" s="1"/>
      <c r="V66" s="5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6" customHeight="1" thickBot="1">
      <c r="A67" s="454" t="s">
        <v>19</v>
      </c>
      <c r="B67" s="455"/>
      <c r="C67" s="447"/>
      <c r="D67" s="448"/>
      <c r="E67" s="448"/>
      <c r="F67" s="448"/>
      <c r="G67" s="448"/>
      <c r="H67" s="448"/>
      <c r="I67" s="448"/>
      <c r="J67" s="448"/>
      <c r="K67" s="448"/>
      <c r="L67" s="448"/>
      <c r="M67" s="449"/>
      <c r="N67" s="447" t="s">
        <v>227</v>
      </c>
      <c r="O67" s="448"/>
      <c r="P67" s="448"/>
      <c r="Q67" s="459"/>
      <c r="R67" s="4"/>
      <c r="S67" s="1"/>
      <c r="T67" s="1"/>
      <c r="U67" s="1"/>
      <c r="V67" s="5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ht="23.25" customHeight="1"/>
    <row r="69" ht="6.75" customHeight="1"/>
    <row r="70" spans="1:36" ht="11.25" customHeight="1" thickBot="1">
      <c r="A70" s="577" t="s">
        <v>33</v>
      </c>
      <c r="B70" s="577"/>
      <c r="C70" s="577"/>
      <c r="D70" s="577"/>
      <c r="E70" s="577"/>
      <c r="F70" s="577"/>
      <c r="G70" s="577"/>
      <c r="H70" s="577"/>
      <c r="I70" s="577"/>
      <c r="J70" s="577"/>
      <c r="K70" s="577"/>
      <c r="L70" s="577"/>
      <c r="M70" s="577"/>
      <c r="N70" s="577"/>
      <c r="O70" s="577"/>
      <c r="P70" s="577"/>
      <c r="Q70" s="577"/>
      <c r="R70" s="577"/>
      <c r="S70" s="577"/>
      <c r="T70" s="577"/>
      <c r="U70" s="577"/>
      <c r="V70" s="577"/>
      <c r="W70" s="577"/>
      <c r="X70" s="577"/>
      <c r="Y70" s="577"/>
      <c r="Z70" s="577"/>
      <c r="AA70" s="577"/>
      <c r="AB70" s="577"/>
      <c r="AC70" s="577"/>
      <c r="AD70" s="577"/>
      <c r="AE70" s="577"/>
      <c r="AF70" s="577"/>
      <c r="AG70" s="577"/>
      <c r="AH70" s="577"/>
      <c r="AI70" s="41"/>
      <c r="AJ70" s="41"/>
    </row>
    <row r="71" spans="1:36" ht="25.5" customHeight="1" thickBot="1">
      <c r="A71" s="631" t="s">
        <v>248</v>
      </c>
      <c r="B71" s="632"/>
      <c r="C71" s="632"/>
      <c r="D71" s="632"/>
      <c r="E71" s="632"/>
      <c r="F71" s="632"/>
      <c r="G71" s="632"/>
      <c r="H71" s="632"/>
      <c r="I71" s="632"/>
      <c r="J71" s="632"/>
      <c r="K71" s="632"/>
      <c r="L71" s="632"/>
      <c r="M71" s="632"/>
      <c r="N71" s="632"/>
      <c r="O71" s="632"/>
      <c r="P71" s="632"/>
      <c r="Q71" s="632"/>
      <c r="R71" s="632"/>
      <c r="S71" s="632"/>
      <c r="T71" s="632"/>
      <c r="U71" s="632"/>
      <c r="V71" s="632"/>
      <c r="W71" s="632"/>
      <c r="X71" s="632"/>
      <c r="Y71" s="632"/>
      <c r="Z71" s="632"/>
      <c r="AA71" s="632"/>
      <c r="AB71" s="632"/>
      <c r="AC71" s="632"/>
      <c r="AD71" s="632"/>
      <c r="AE71" s="632"/>
      <c r="AF71" s="632"/>
      <c r="AG71" s="632"/>
      <c r="AH71" s="632"/>
      <c r="AI71" s="42"/>
      <c r="AJ71" s="43"/>
    </row>
    <row r="72" spans="1:36" ht="9" customHeight="1" thickBot="1">
      <c r="A72" s="591" t="s">
        <v>23</v>
      </c>
      <c r="B72" s="594" t="s">
        <v>24</v>
      </c>
      <c r="C72" s="597" t="s">
        <v>7</v>
      </c>
      <c r="D72" s="598"/>
      <c r="E72" s="598"/>
      <c r="F72" s="598"/>
      <c r="G72" s="598"/>
      <c r="H72" s="598"/>
      <c r="I72" s="598"/>
      <c r="J72" s="598"/>
      <c r="K72" s="598"/>
      <c r="L72" s="599"/>
      <c r="M72" s="600" t="s">
        <v>10</v>
      </c>
      <c r="N72" s="601"/>
      <c r="O72" s="604" t="s">
        <v>48</v>
      </c>
      <c r="P72" s="607" t="s">
        <v>47</v>
      </c>
      <c r="Q72" s="597" t="s">
        <v>1</v>
      </c>
      <c r="R72" s="598"/>
      <c r="S72" s="598"/>
      <c r="T72" s="598"/>
      <c r="U72" s="598"/>
      <c r="V72" s="610"/>
      <c r="W72" s="597" t="s">
        <v>0</v>
      </c>
      <c r="X72" s="598"/>
      <c r="Y72" s="598"/>
      <c r="Z72" s="598"/>
      <c r="AA72" s="598"/>
      <c r="AB72" s="610"/>
      <c r="AC72" s="597" t="s">
        <v>32</v>
      </c>
      <c r="AD72" s="598"/>
      <c r="AE72" s="598"/>
      <c r="AF72" s="598"/>
      <c r="AG72" s="598"/>
      <c r="AH72" s="610"/>
      <c r="AI72" s="581" t="s">
        <v>31</v>
      </c>
      <c r="AJ72" s="584" t="s">
        <v>25</v>
      </c>
    </row>
    <row r="73" spans="1:36" ht="9" customHeight="1" thickBot="1">
      <c r="A73" s="592"/>
      <c r="B73" s="595"/>
      <c r="C73" s="559" t="s">
        <v>36</v>
      </c>
      <c r="D73" s="566"/>
      <c r="E73" s="566"/>
      <c r="F73" s="566"/>
      <c r="G73" s="566"/>
      <c r="H73" s="560"/>
      <c r="I73" s="559" t="s">
        <v>35</v>
      </c>
      <c r="J73" s="566"/>
      <c r="K73" s="566"/>
      <c r="L73" s="565"/>
      <c r="M73" s="602"/>
      <c r="N73" s="603"/>
      <c r="O73" s="605"/>
      <c r="P73" s="608"/>
      <c r="Q73" s="611"/>
      <c r="R73" s="612"/>
      <c r="S73" s="612"/>
      <c r="T73" s="612"/>
      <c r="U73" s="612"/>
      <c r="V73" s="613"/>
      <c r="W73" s="614"/>
      <c r="X73" s="615"/>
      <c r="Y73" s="615"/>
      <c r="Z73" s="615"/>
      <c r="AA73" s="615"/>
      <c r="AB73" s="616"/>
      <c r="AC73" s="614"/>
      <c r="AD73" s="615"/>
      <c r="AE73" s="615"/>
      <c r="AF73" s="615"/>
      <c r="AG73" s="615"/>
      <c r="AH73" s="616"/>
      <c r="AI73" s="582"/>
      <c r="AJ73" s="585"/>
    </row>
    <row r="74" spans="1:36" ht="9" customHeight="1" thickBot="1">
      <c r="A74" s="592"/>
      <c r="B74" s="595"/>
      <c r="C74" s="559" t="s">
        <v>4</v>
      </c>
      <c r="D74" s="566"/>
      <c r="E74" s="565"/>
      <c r="F74" s="559" t="s">
        <v>5</v>
      </c>
      <c r="G74" s="566"/>
      <c r="H74" s="560"/>
      <c r="I74" s="587" t="s">
        <v>37</v>
      </c>
      <c r="J74" s="587" t="s">
        <v>14</v>
      </c>
      <c r="K74" s="587" t="s">
        <v>15</v>
      </c>
      <c r="L74" s="587" t="s">
        <v>40</v>
      </c>
      <c r="M74" s="589" t="s">
        <v>13</v>
      </c>
      <c r="N74" s="583"/>
      <c r="O74" s="605"/>
      <c r="P74" s="608"/>
      <c r="Q74" s="614"/>
      <c r="R74" s="615"/>
      <c r="S74" s="615"/>
      <c r="T74" s="615"/>
      <c r="U74" s="615"/>
      <c r="V74" s="616"/>
      <c r="W74" s="589" t="s">
        <v>30</v>
      </c>
      <c r="X74" s="583"/>
      <c r="Y74" s="583"/>
      <c r="Z74" s="583"/>
      <c r="AA74" s="583"/>
      <c r="AB74" s="590"/>
      <c r="AC74" s="589" t="s">
        <v>30</v>
      </c>
      <c r="AD74" s="583"/>
      <c r="AE74" s="583"/>
      <c r="AF74" s="583"/>
      <c r="AG74" s="583"/>
      <c r="AH74" s="590"/>
      <c r="AI74" s="583"/>
      <c r="AJ74" s="586"/>
    </row>
    <row r="75" spans="1:36" ht="9" customHeight="1" thickBot="1">
      <c r="A75" s="593"/>
      <c r="B75" s="596"/>
      <c r="C75" s="24" t="s">
        <v>37</v>
      </c>
      <c r="D75" s="23" t="s">
        <v>14</v>
      </c>
      <c r="E75" s="23" t="s">
        <v>15</v>
      </c>
      <c r="F75" s="46" t="s">
        <v>37</v>
      </c>
      <c r="G75" s="25" t="s">
        <v>14</v>
      </c>
      <c r="H75" s="23" t="s">
        <v>15</v>
      </c>
      <c r="I75" s="588"/>
      <c r="J75" s="588"/>
      <c r="K75" s="588"/>
      <c r="L75" s="630"/>
      <c r="M75" s="24" t="s">
        <v>4</v>
      </c>
      <c r="N75" s="47" t="s">
        <v>5</v>
      </c>
      <c r="O75" s="606"/>
      <c r="P75" s="609"/>
      <c r="Q75" s="46" t="s">
        <v>2</v>
      </c>
      <c r="R75" s="48" t="s">
        <v>3</v>
      </c>
      <c r="S75" s="48" t="s">
        <v>11</v>
      </c>
      <c r="T75" s="48" t="s">
        <v>14</v>
      </c>
      <c r="U75" s="48" t="s">
        <v>28</v>
      </c>
      <c r="V75" s="49" t="s">
        <v>15</v>
      </c>
      <c r="W75" s="24" t="s">
        <v>2</v>
      </c>
      <c r="X75" s="25" t="s">
        <v>3</v>
      </c>
      <c r="Y75" s="25" t="s">
        <v>11</v>
      </c>
      <c r="Z75" s="25" t="s">
        <v>14</v>
      </c>
      <c r="AA75" s="25" t="s">
        <v>28</v>
      </c>
      <c r="AB75" s="23" t="s">
        <v>15</v>
      </c>
      <c r="AC75" s="24" t="s">
        <v>2</v>
      </c>
      <c r="AD75" s="25" t="s">
        <v>3</v>
      </c>
      <c r="AE75" s="25" t="s">
        <v>11</v>
      </c>
      <c r="AF75" s="25" t="s">
        <v>14</v>
      </c>
      <c r="AG75" s="25" t="s">
        <v>28</v>
      </c>
      <c r="AH75" s="23" t="s">
        <v>15</v>
      </c>
      <c r="AI75" s="583"/>
      <c r="AJ75" s="586"/>
    </row>
    <row r="76" spans="1:36" ht="28.5" customHeight="1">
      <c r="A76" s="9">
        <v>1</v>
      </c>
      <c r="B76" s="89" t="s">
        <v>112</v>
      </c>
      <c r="C76" s="100"/>
      <c r="D76" s="11"/>
      <c r="E76" s="13"/>
      <c r="F76" s="10">
        <v>2</v>
      </c>
      <c r="G76" s="16"/>
      <c r="H76" s="12"/>
      <c r="I76" s="50">
        <f>C76+F76</f>
        <v>2</v>
      </c>
      <c r="J76" s="55">
        <f>D76+G76</f>
        <v>0</v>
      </c>
      <c r="K76" s="51">
        <f>E76+H76</f>
        <v>0</v>
      </c>
      <c r="L76" s="9">
        <f aca="true" t="shared" si="18" ref="L76:L91">SUM(I76:K76)</f>
        <v>2</v>
      </c>
      <c r="M76" s="33"/>
      <c r="N76" s="33" t="s">
        <v>83</v>
      </c>
      <c r="O76" s="86">
        <f>SUM(Q76:T76)</f>
        <v>40</v>
      </c>
      <c r="P76" s="44">
        <f>SUM(Q76:V76)</f>
        <v>60</v>
      </c>
      <c r="Q76" s="52">
        <f aca="true" t="shared" si="19" ref="Q76:V91">W76+AC76</f>
        <v>20</v>
      </c>
      <c r="R76" s="53">
        <f t="shared" si="19"/>
        <v>20</v>
      </c>
      <c r="S76" s="53">
        <f t="shared" si="19"/>
        <v>0</v>
      </c>
      <c r="T76" s="53">
        <f t="shared" si="19"/>
        <v>0</v>
      </c>
      <c r="U76" s="53">
        <v>20</v>
      </c>
      <c r="V76" s="54">
        <f t="shared" si="19"/>
        <v>0</v>
      </c>
      <c r="W76" s="10"/>
      <c r="X76" s="11"/>
      <c r="Y76" s="11"/>
      <c r="Z76" s="11"/>
      <c r="AA76" s="11"/>
      <c r="AB76" s="12"/>
      <c r="AC76" s="10">
        <v>20</v>
      </c>
      <c r="AD76" s="13">
        <v>20</v>
      </c>
      <c r="AE76" s="13"/>
      <c r="AF76" s="13"/>
      <c r="AG76" s="11">
        <v>20</v>
      </c>
      <c r="AH76" s="13"/>
      <c r="AI76" s="92" t="s">
        <v>113</v>
      </c>
      <c r="AJ76" s="147" t="s">
        <v>189</v>
      </c>
    </row>
    <row r="77" spans="1:36" ht="35.25" customHeight="1">
      <c r="A77" s="56">
        <v>3</v>
      </c>
      <c r="B77" s="89" t="s">
        <v>114</v>
      </c>
      <c r="C77" s="15">
        <v>3</v>
      </c>
      <c r="D77" s="37"/>
      <c r="E77" s="38"/>
      <c r="F77" s="35">
        <v>3</v>
      </c>
      <c r="G77" s="14"/>
      <c r="H77" s="34"/>
      <c r="I77" s="57">
        <f aca="true" t="shared" si="20" ref="I77:K91">C77+F77</f>
        <v>6</v>
      </c>
      <c r="J77" s="61">
        <f t="shared" si="20"/>
        <v>0</v>
      </c>
      <c r="K77" s="72">
        <f t="shared" si="20"/>
        <v>0</v>
      </c>
      <c r="L77" s="56">
        <f t="shared" si="18"/>
        <v>6</v>
      </c>
      <c r="M77" s="40" t="s">
        <v>89</v>
      </c>
      <c r="N77" s="85" t="s">
        <v>89</v>
      </c>
      <c r="O77" s="87">
        <f aca="true" t="shared" si="21" ref="O77:O91">SUM(Q77:T77)</f>
        <v>200</v>
      </c>
      <c r="P77" s="45">
        <f aca="true" t="shared" si="22" ref="P77:P91">SUM(Q77:V77)</f>
        <v>250</v>
      </c>
      <c r="Q77" s="58">
        <f t="shared" si="19"/>
        <v>60</v>
      </c>
      <c r="R77" s="59">
        <f t="shared" si="19"/>
        <v>20</v>
      </c>
      <c r="S77" s="59">
        <f t="shared" si="19"/>
        <v>60</v>
      </c>
      <c r="T77" s="59">
        <f t="shared" si="19"/>
        <v>60</v>
      </c>
      <c r="U77" s="59">
        <f t="shared" si="19"/>
        <v>50</v>
      </c>
      <c r="V77" s="60">
        <f t="shared" si="19"/>
        <v>0</v>
      </c>
      <c r="W77" s="35">
        <v>30</v>
      </c>
      <c r="X77" s="37">
        <v>20</v>
      </c>
      <c r="Y77" s="37">
        <v>20</v>
      </c>
      <c r="Z77" s="37">
        <v>30</v>
      </c>
      <c r="AA77" s="37">
        <v>25</v>
      </c>
      <c r="AB77" s="34"/>
      <c r="AC77" s="35">
        <v>30</v>
      </c>
      <c r="AD77" s="38"/>
      <c r="AE77" s="38">
        <v>40</v>
      </c>
      <c r="AF77" s="38">
        <v>30</v>
      </c>
      <c r="AG77" s="37">
        <v>25</v>
      </c>
      <c r="AH77" s="38"/>
      <c r="AI77" s="191" t="s">
        <v>50</v>
      </c>
      <c r="AJ77" s="147" t="s">
        <v>267</v>
      </c>
    </row>
    <row r="78" spans="1:36" ht="36" customHeight="1">
      <c r="A78" s="56">
        <v>4</v>
      </c>
      <c r="B78" s="89" t="s">
        <v>115</v>
      </c>
      <c r="C78" s="15">
        <v>2</v>
      </c>
      <c r="D78" s="37"/>
      <c r="E78" s="38"/>
      <c r="F78" s="35"/>
      <c r="G78" s="14"/>
      <c r="H78" s="34"/>
      <c r="I78" s="57">
        <f t="shared" si="20"/>
        <v>2</v>
      </c>
      <c r="J78" s="61">
        <f t="shared" si="20"/>
        <v>0</v>
      </c>
      <c r="K78" s="72">
        <f t="shared" si="20"/>
        <v>0</v>
      </c>
      <c r="L78" s="56">
        <f t="shared" si="18"/>
        <v>2</v>
      </c>
      <c r="M78" s="40" t="s">
        <v>89</v>
      </c>
      <c r="N78" s="36"/>
      <c r="O78" s="87">
        <f t="shared" si="21"/>
        <v>40</v>
      </c>
      <c r="P78" s="45">
        <f t="shared" si="22"/>
        <v>50</v>
      </c>
      <c r="Q78" s="58">
        <f t="shared" si="19"/>
        <v>10</v>
      </c>
      <c r="R78" s="59">
        <f t="shared" si="19"/>
        <v>0</v>
      </c>
      <c r="S78" s="59">
        <f t="shared" si="19"/>
        <v>10</v>
      </c>
      <c r="T78" s="59">
        <f t="shared" si="19"/>
        <v>20</v>
      </c>
      <c r="U78" s="59">
        <f t="shared" si="19"/>
        <v>10</v>
      </c>
      <c r="V78" s="60">
        <f t="shared" si="19"/>
        <v>0</v>
      </c>
      <c r="W78" s="35">
        <v>10</v>
      </c>
      <c r="X78" s="37"/>
      <c r="Y78" s="37">
        <v>10</v>
      </c>
      <c r="Z78" s="37">
        <v>20</v>
      </c>
      <c r="AA78" s="37">
        <v>10</v>
      </c>
      <c r="AB78" s="34"/>
      <c r="AC78" s="35"/>
      <c r="AD78" s="37"/>
      <c r="AE78" s="38"/>
      <c r="AF78" s="38"/>
      <c r="AG78" s="37"/>
      <c r="AH78" s="38"/>
      <c r="AI78" s="191" t="s">
        <v>68</v>
      </c>
      <c r="AJ78" s="147" t="s">
        <v>99</v>
      </c>
    </row>
    <row r="79" spans="1:36" ht="34.5" customHeight="1">
      <c r="A79" s="56">
        <v>5</v>
      </c>
      <c r="B79" s="89" t="s">
        <v>229</v>
      </c>
      <c r="C79" s="15">
        <v>2</v>
      </c>
      <c r="D79" s="37"/>
      <c r="E79" s="38"/>
      <c r="F79" s="35"/>
      <c r="G79" s="14"/>
      <c r="H79" s="34"/>
      <c r="I79" s="57">
        <f t="shared" si="20"/>
        <v>2</v>
      </c>
      <c r="J79" s="61">
        <f t="shared" si="20"/>
        <v>0</v>
      </c>
      <c r="K79" s="72">
        <f t="shared" si="20"/>
        <v>0</v>
      </c>
      <c r="L79" s="56">
        <f t="shared" si="18"/>
        <v>2</v>
      </c>
      <c r="M79" s="40" t="s">
        <v>83</v>
      </c>
      <c r="N79" s="36"/>
      <c r="O79" s="87">
        <f t="shared" si="21"/>
        <v>45</v>
      </c>
      <c r="P79" s="45">
        <f t="shared" si="22"/>
        <v>50</v>
      </c>
      <c r="Q79" s="58">
        <f t="shared" si="19"/>
        <v>20</v>
      </c>
      <c r="R79" s="59">
        <f t="shared" si="19"/>
        <v>15</v>
      </c>
      <c r="S79" s="59">
        <f t="shared" si="19"/>
        <v>10</v>
      </c>
      <c r="T79" s="59">
        <f t="shared" si="19"/>
        <v>0</v>
      </c>
      <c r="U79" s="59">
        <f t="shared" si="19"/>
        <v>5</v>
      </c>
      <c r="V79" s="60">
        <f t="shared" si="19"/>
        <v>0</v>
      </c>
      <c r="W79" s="35">
        <v>20</v>
      </c>
      <c r="X79" s="37">
        <v>15</v>
      </c>
      <c r="Y79" s="37">
        <v>10</v>
      </c>
      <c r="Z79" s="37"/>
      <c r="AA79" s="37">
        <v>5</v>
      </c>
      <c r="AB79" s="34"/>
      <c r="AC79" s="35"/>
      <c r="AD79" s="37"/>
      <c r="AE79" s="38"/>
      <c r="AF79" s="38"/>
      <c r="AG79" s="37"/>
      <c r="AH79" s="38"/>
      <c r="AI79" s="191" t="s">
        <v>116</v>
      </c>
      <c r="AJ79" s="147" t="s">
        <v>193</v>
      </c>
    </row>
    <row r="80" spans="1:36" ht="42" customHeight="1">
      <c r="A80" s="56">
        <v>7</v>
      </c>
      <c r="B80" s="89" t="s">
        <v>119</v>
      </c>
      <c r="C80" s="15">
        <v>2</v>
      </c>
      <c r="D80" s="37"/>
      <c r="E80" s="168"/>
      <c r="F80" s="35">
        <v>2</v>
      </c>
      <c r="G80" s="14"/>
      <c r="H80" s="38"/>
      <c r="I80" s="57">
        <f t="shared" si="20"/>
        <v>4</v>
      </c>
      <c r="J80" s="61">
        <f t="shared" si="20"/>
        <v>0</v>
      </c>
      <c r="K80" s="72">
        <f t="shared" si="20"/>
        <v>0</v>
      </c>
      <c r="L80" s="56">
        <f t="shared" si="18"/>
        <v>4</v>
      </c>
      <c r="M80" s="39" t="s">
        <v>89</v>
      </c>
      <c r="N80" s="36" t="s">
        <v>120</v>
      </c>
      <c r="O80" s="87">
        <v>80</v>
      </c>
      <c r="P80" s="45">
        <f t="shared" si="22"/>
        <v>80</v>
      </c>
      <c r="Q80" s="58">
        <f t="shared" si="19"/>
        <v>30</v>
      </c>
      <c r="R80" s="59">
        <v>0</v>
      </c>
      <c r="S80" s="59">
        <f t="shared" si="19"/>
        <v>0</v>
      </c>
      <c r="T80" s="59">
        <v>40</v>
      </c>
      <c r="U80" s="59">
        <v>10</v>
      </c>
      <c r="V80" s="60">
        <f t="shared" si="19"/>
        <v>0</v>
      </c>
      <c r="W80" s="35">
        <v>20</v>
      </c>
      <c r="X80" s="37"/>
      <c r="Y80" s="37"/>
      <c r="Z80" s="37">
        <v>20</v>
      </c>
      <c r="AA80" s="37">
        <v>10</v>
      </c>
      <c r="AB80" s="34"/>
      <c r="AC80" s="35">
        <v>10</v>
      </c>
      <c r="AD80" s="37"/>
      <c r="AE80" s="38"/>
      <c r="AF80" s="38">
        <v>30</v>
      </c>
      <c r="AG80" s="37"/>
      <c r="AH80" s="38"/>
      <c r="AI80" s="191" t="s">
        <v>121</v>
      </c>
      <c r="AJ80" s="147" t="s">
        <v>195</v>
      </c>
    </row>
    <row r="81" spans="1:36" ht="27" customHeight="1">
      <c r="A81" s="56">
        <v>8</v>
      </c>
      <c r="B81" s="89" t="s">
        <v>122</v>
      </c>
      <c r="C81" s="15"/>
      <c r="D81" s="37"/>
      <c r="E81" s="38"/>
      <c r="F81" s="35">
        <v>2</v>
      </c>
      <c r="G81" s="14"/>
      <c r="H81" s="38"/>
      <c r="I81" s="57">
        <f t="shared" si="20"/>
        <v>2</v>
      </c>
      <c r="J81" s="61">
        <f t="shared" si="20"/>
        <v>0</v>
      </c>
      <c r="K81" s="72">
        <f t="shared" si="20"/>
        <v>0</v>
      </c>
      <c r="L81" s="56">
        <f t="shared" si="18"/>
        <v>2</v>
      </c>
      <c r="M81" s="39"/>
      <c r="N81" s="36" t="s">
        <v>83</v>
      </c>
      <c r="O81" s="87">
        <f t="shared" si="21"/>
        <v>40</v>
      </c>
      <c r="P81" s="45">
        <f>SUM(Q81:V81)</f>
        <v>50</v>
      </c>
      <c r="Q81" s="58">
        <f t="shared" si="19"/>
        <v>15</v>
      </c>
      <c r="R81" s="59">
        <f t="shared" si="19"/>
        <v>0</v>
      </c>
      <c r="S81" s="59">
        <f t="shared" si="19"/>
        <v>0</v>
      </c>
      <c r="T81" s="59">
        <f t="shared" si="19"/>
        <v>25</v>
      </c>
      <c r="U81" s="59">
        <f t="shared" si="19"/>
        <v>10</v>
      </c>
      <c r="V81" s="60">
        <f t="shared" si="19"/>
        <v>0</v>
      </c>
      <c r="W81" s="35"/>
      <c r="X81" s="37"/>
      <c r="Y81" s="37"/>
      <c r="Z81" s="37"/>
      <c r="AA81" s="37"/>
      <c r="AB81" s="34"/>
      <c r="AC81" s="35">
        <v>15</v>
      </c>
      <c r="AD81" s="15"/>
      <c r="AE81" s="37"/>
      <c r="AF81" s="37">
        <v>25</v>
      </c>
      <c r="AG81" s="37">
        <v>10</v>
      </c>
      <c r="AH81" s="38"/>
      <c r="AI81" s="93" t="s">
        <v>123</v>
      </c>
      <c r="AJ81" s="147" t="s">
        <v>196</v>
      </c>
    </row>
    <row r="82" spans="1:36" ht="58.5" customHeight="1">
      <c r="A82" s="56">
        <v>9</v>
      </c>
      <c r="B82" s="89" t="s">
        <v>124</v>
      </c>
      <c r="C82" s="15"/>
      <c r="D82" s="37"/>
      <c r="E82" s="38"/>
      <c r="F82" s="35">
        <v>3</v>
      </c>
      <c r="G82" s="14"/>
      <c r="H82" s="38"/>
      <c r="I82" s="57">
        <f t="shared" si="20"/>
        <v>3</v>
      </c>
      <c r="J82" s="61">
        <f t="shared" si="20"/>
        <v>0</v>
      </c>
      <c r="K82" s="72">
        <f t="shared" si="20"/>
        <v>0</v>
      </c>
      <c r="L82" s="56">
        <f t="shared" si="18"/>
        <v>3</v>
      </c>
      <c r="M82" s="39"/>
      <c r="N82" s="36" t="s">
        <v>83</v>
      </c>
      <c r="O82" s="87">
        <f t="shared" si="21"/>
        <v>80</v>
      </c>
      <c r="P82" s="45">
        <f>SUM(Q82:V82)</f>
        <v>90</v>
      </c>
      <c r="Q82" s="58">
        <f t="shared" si="19"/>
        <v>35</v>
      </c>
      <c r="R82" s="59">
        <f t="shared" si="19"/>
        <v>10</v>
      </c>
      <c r="S82" s="59">
        <f t="shared" si="19"/>
        <v>0</v>
      </c>
      <c r="T82" s="59">
        <f t="shared" si="19"/>
        <v>35</v>
      </c>
      <c r="U82" s="59">
        <f t="shared" si="19"/>
        <v>10</v>
      </c>
      <c r="V82" s="60">
        <f t="shared" si="19"/>
        <v>0</v>
      </c>
      <c r="W82" s="35"/>
      <c r="X82" s="37"/>
      <c r="Y82" s="37"/>
      <c r="Z82" s="37"/>
      <c r="AA82" s="37"/>
      <c r="AB82" s="34"/>
      <c r="AC82" s="35">
        <v>35</v>
      </c>
      <c r="AD82" s="15">
        <v>10</v>
      </c>
      <c r="AE82" s="37"/>
      <c r="AF82" s="37">
        <v>35</v>
      </c>
      <c r="AG82" s="37">
        <v>10</v>
      </c>
      <c r="AH82" s="38"/>
      <c r="AI82" s="191" t="s">
        <v>125</v>
      </c>
      <c r="AJ82" s="147" t="s">
        <v>144</v>
      </c>
    </row>
    <row r="83" spans="1:36" ht="23.25" customHeight="1">
      <c r="A83" s="56">
        <v>14</v>
      </c>
      <c r="B83" s="89" t="s">
        <v>130</v>
      </c>
      <c r="C83" s="15"/>
      <c r="D83" s="37"/>
      <c r="E83" s="38"/>
      <c r="F83" s="35">
        <v>2</v>
      </c>
      <c r="G83" s="37"/>
      <c r="H83" s="38"/>
      <c r="I83" s="57">
        <f t="shared" si="20"/>
        <v>2</v>
      </c>
      <c r="J83" s="61">
        <f t="shared" si="20"/>
        <v>0</v>
      </c>
      <c r="K83" s="72">
        <f t="shared" si="20"/>
        <v>0</v>
      </c>
      <c r="L83" s="56">
        <f t="shared" si="18"/>
        <v>2</v>
      </c>
      <c r="M83" s="39"/>
      <c r="N83" s="36" t="s">
        <v>89</v>
      </c>
      <c r="O83" s="87">
        <f t="shared" si="21"/>
        <v>30</v>
      </c>
      <c r="P83" s="45">
        <f t="shared" si="22"/>
        <v>40</v>
      </c>
      <c r="Q83" s="58">
        <f t="shared" si="19"/>
        <v>10</v>
      </c>
      <c r="R83" s="59">
        <v>0</v>
      </c>
      <c r="S83" s="59">
        <f t="shared" si="19"/>
        <v>0</v>
      </c>
      <c r="T83" s="59">
        <v>20</v>
      </c>
      <c r="U83" s="59">
        <f t="shared" si="19"/>
        <v>10</v>
      </c>
      <c r="V83" s="60">
        <f t="shared" si="19"/>
        <v>0</v>
      </c>
      <c r="W83" s="35"/>
      <c r="X83" s="15"/>
      <c r="Y83" s="15"/>
      <c r="Z83" s="15"/>
      <c r="AA83" s="37"/>
      <c r="AB83" s="34"/>
      <c r="AC83" s="35">
        <v>10</v>
      </c>
      <c r="AD83" s="15">
        <v>10</v>
      </c>
      <c r="AE83" s="15"/>
      <c r="AF83" s="15">
        <v>20</v>
      </c>
      <c r="AG83" s="37">
        <v>10</v>
      </c>
      <c r="AH83" s="38"/>
      <c r="AI83" s="92" t="s">
        <v>131</v>
      </c>
      <c r="AJ83" s="150" t="s">
        <v>199</v>
      </c>
    </row>
    <row r="84" spans="1:36" ht="35.25" customHeight="1">
      <c r="A84" s="56">
        <v>15</v>
      </c>
      <c r="B84" s="89" t="s">
        <v>132</v>
      </c>
      <c r="C84" s="15">
        <v>1</v>
      </c>
      <c r="D84" s="37"/>
      <c r="E84" s="38"/>
      <c r="F84" s="35"/>
      <c r="G84" s="37"/>
      <c r="H84" s="38"/>
      <c r="I84" s="57">
        <f t="shared" si="20"/>
        <v>1</v>
      </c>
      <c r="J84" s="61">
        <f t="shared" si="20"/>
        <v>0</v>
      </c>
      <c r="K84" s="72">
        <f t="shared" si="20"/>
        <v>0</v>
      </c>
      <c r="L84" s="56">
        <f t="shared" si="18"/>
        <v>1</v>
      </c>
      <c r="M84" s="39"/>
      <c r="N84" s="36" t="s">
        <v>89</v>
      </c>
      <c r="O84" s="87">
        <f t="shared" si="21"/>
        <v>5</v>
      </c>
      <c r="P84" s="45">
        <f t="shared" si="22"/>
        <v>10</v>
      </c>
      <c r="Q84" s="58">
        <f t="shared" si="19"/>
        <v>5</v>
      </c>
      <c r="R84" s="59">
        <f t="shared" si="19"/>
        <v>0</v>
      </c>
      <c r="S84" s="59">
        <f t="shared" si="19"/>
        <v>0</v>
      </c>
      <c r="T84" s="59">
        <f t="shared" si="19"/>
        <v>0</v>
      </c>
      <c r="U84" s="59">
        <f t="shared" si="19"/>
        <v>5</v>
      </c>
      <c r="V84" s="60">
        <f t="shared" si="19"/>
        <v>0</v>
      </c>
      <c r="W84" s="35">
        <v>5</v>
      </c>
      <c r="X84" s="15"/>
      <c r="Y84" s="15"/>
      <c r="Z84" s="15"/>
      <c r="AA84" s="37">
        <v>5</v>
      </c>
      <c r="AB84" s="34"/>
      <c r="AC84" s="35"/>
      <c r="AD84" s="15"/>
      <c r="AE84" s="15"/>
      <c r="AF84" s="15"/>
      <c r="AG84" s="37"/>
      <c r="AH84" s="38"/>
      <c r="AI84" s="192" t="s">
        <v>50</v>
      </c>
      <c r="AJ84" s="147" t="s">
        <v>267</v>
      </c>
    </row>
    <row r="85" spans="1:36" ht="35.25" customHeight="1">
      <c r="A85" s="56">
        <v>16</v>
      </c>
      <c r="B85" s="89" t="s">
        <v>133</v>
      </c>
      <c r="C85" s="101">
        <v>3</v>
      </c>
      <c r="D85" s="37"/>
      <c r="E85" s="38"/>
      <c r="F85" s="35">
        <v>3</v>
      </c>
      <c r="G85" s="14"/>
      <c r="H85" s="34"/>
      <c r="I85" s="57">
        <f t="shared" si="20"/>
        <v>6</v>
      </c>
      <c r="J85" s="61">
        <f t="shared" si="20"/>
        <v>0</v>
      </c>
      <c r="K85" s="72">
        <f t="shared" si="20"/>
        <v>0</v>
      </c>
      <c r="L85" s="56">
        <f t="shared" si="18"/>
        <v>6</v>
      </c>
      <c r="M85" s="39" t="s">
        <v>89</v>
      </c>
      <c r="N85" s="36" t="s">
        <v>89</v>
      </c>
      <c r="O85" s="87">
        <f t="shared" si="21"/>
        <v>180</v>
      </c>
      <c r="P85" s="45">
        <f t="shared" si="22"/>
        <v>180</v>
      </c>
      <c r="Q85" s="58">
        <f t="shared" si="19"/>
        <v>40</v>
      </c>
      <c r="R85" s="59">
        <f t="shared" si="19"/>
        <v>0</v>
      </c>
      <c r="S85" s="59">
        <f t="shared" si="19"/>
        <v>0</v>
      </c>
      <c r="T85" s="59">
        <f t="shared" si="19"/>
        <v>140</v>
      </c>
      <c r="U85" s="59">
        <f t="shared" si="19"/>
        <v>0</v>
      </c>
      <c r="V85" s="60">
        <f t="shared" si="19"/>
        <v>0</v>
      </c>
      <c r="W85" s="35">
        <v>20</v>
      </c>
      <c r="X85" s="37"/>
      <c r="Y85" s="37"/>
      <c r="Z85" s="37">
        <v>70</v>
      </c>
      <c r="AA85" s="37"/>
      <c r="AB85" s="34"/>
      <c r="AC85" s="35">
        <v>20</v>
      </c>
      <c r="AD85" s="15"/>
      <c r="AE85" s="15"/>
      <c r="AF85" s="15">
        <v>70</v>
      </c>
      <c r="AG85" s="37"/>
      <c r="AH85" s="38"/>
      <c r="AI85" s="191" t="s">
        <v>50</v>
      </c>
      <c r="AJ85" s="147" t="s">
        <v>267</v>
      </c>
    </row>
    <row r="86" spans="1:36" ht="46.5" customHeight="1">
      <c r="A86" s="56">
        <v>17</v>
      </c>
      <c r="B86" s="89" t="s">
        <v>134</v>
      </c>
      <c r="C86" s="15">
        <v>1</v>
      </c>
      <c r="D86" s="37"/>
      <c r="E86" s="38"/>
      <c r="F86" s="35">
        <v>1</v>
      </c>
      <c r="G86" s="38"/>
      <c r="H86" s="34"/>
      <c r="I86" s="57">
        <f t="shared" si="20"/>
        <v>2</v>
      </c>
      <c r="J86" s="61">
        <f t="shared" si="20"/>
        <v>0</v>
      </c>
      <c r="K86" s="72">
        <f t="shared" si="20"/>
        <v>0</v>
      </c>
      <c r="L86" s="56">
        <f t="shared" si="18"/>
        <v>2</v>
      </c>
      <c r="M86" s="39" t="s">
        <v>89</v>
      </c>
      <c r="N86" s="36" t="s">
        <v>89</v>
      </c>
      <c r="O86" s="87">
        <f t="shared" si="21"/>
        <v>40</v>
      </c>
      <c r="P86" s="45">
        <f t="shared" si="22"/>
        <v>40</v>
      </c>
      <c r="Q86" s="58">
        <f t="shared" si="19"/>
        <v>0</v>
      </c>
      <c r="R86" s="59">
        <f t="shared" si="19"/>
        <v>0</v>
      </c>
      <c r="S86" s="59">
        <f t="shared" si="19"/>
        <v>0</v>
      </c>
      <c r="T86" s="59">
        <v>40</v>
      </c>
      <c r="U86" s="59">
        <f t="shared" si="19"/>
        <v>0</v>
      </c>
      <c r="V86" s="60">
        <f t="shared" si="19"/>
        <v>0</v>
      </c>
      <c r="W86" s="35"/>
      <c r="X86" s="37"/>
      <c r="Y86" s="37"/>
      <c r="Z86" s="37">
        <v>25</v>
      </c>
      <c r="AA86" s="37"/>
      <c r="AB86" s="34"/>
      <c r="AC86" s="35"/>
      <c r="AD86" s="15"/>
      <c r="AE86" s="15"/>
      <c r="AF86" s="15">
        <v>25</v>
      </c>
      <c r="AG86" s="37"/>
      <c r="AH86" s="38"/>
      <c r="AI86" s="191" t="s">
        <v>68</v>
      </c>
      <c r="AJ86" s="147" t="s">
        <v>99</v>
      </c>
    </row>
    <row r="87" spans="1:36" ht="35.25" customHeight="1">
      <c r="A87" s="56">
        <v>18</v>
      </c>
      <c r="B87" s="89" t="s">
        <v>135</v>
      </c>
      <c r="C87" s="15">
        <v>1</v>
      </c>
      <c r="D87" s="37"/>
      <c r="E87" s="38"/>
      <c r="F87" s="35">
        <v>1</v>
      </c>
      <c r="G87" s="37"/>
      <c r="H87" s="34"/>
      <c r="I87" s="57">
        <f t="shared" si="20"/>
        <v>2</v>
      </c>
      <c r="J87" s="61">
        <f t="shared" si="20"/>
        <v>0</v>
      </c>
      <c r="K87" s="72">
        <f t="shared" si="20"/>
        <v>0</v>
      </c>
      <c r="L87" s="56">
        <f t="shared" si="18"/>
        <v>2</v>
      </c>
      <c r="M87" s="40" t="s">
        <v>89</v>
      </c>
      <c r="N87" s="36" t="s">
        <v>83</v>
      </c>
      <c r="O87" s="87">
        <f t="shared" si="21"/>
        <v>60</v>
      </c>
      <c r="P87" s="45">
        <f t="shared" si="22"/>
        <v>60</v>
      </c>
      <c r="Q87" s="58">
        <f t="shared" si="19"/>
        <v>30</v>
      </c>
      <c r="R87" s="59">
        <f t="shared" si="19"/>
        <v>0</v>
      </c>
      <c r="S87" s="59">
        <f t="shared" si="19"/>
        <v>30</v>
      </c>
      <c r="T87" s="59">
        <f t="shared" si="19"/>
        <v>0</v>
      </c>
      <c r="U87" s="59">
        <f t="shared" si="19"/>
        <v>0</v>
      </c>
      <c r="V87" s="60">
        <f t="shared" si="19"/>
        <v>0</v>
      </c>
      <c r="W87" s="35">
        <v>30</v>
      </c>
      <c r="X87" s="37"/>
      <c r="Y87" s="37"/>
      <c r="Z87" s="37"/>
      <c r="AA87" s="37"/>
      <c r="AB87" s="34"/>
      <c r="AC87" s="35"/>
      <c r="AD87" s="15"/>
      <c r="AE87" s="15">
        <v>30</v>
      </c>
      <c r="AF87" s="15"/>
      <c r="AG87" s="37"/>
      <c r="AH87" s="38"/>
      <c r="AI87" s="191" t="s">
        <v>50</v>
      </c>
      <c r="AJ87" s="147" t="s">
        <v>267</v>
      </c>
    </row>
    <row r="88" spans="1:36" ht="52.5" customHeight="1">
      <c r="A88" s="56">
        <v>19</v>
      </c>
      <c r="B88" s="89" t="s">
        <v>136</v>
      </c>
      <c r="C88" s="15">
        <v>2</v>
      </c>
      <c r="D88" s="37"/>
      <c r="E88" s="38"/>
      <c r="F88" s="35"/>
      <c r="G88" s="37"/>
      <c r="H88" s="34"/>
      <c r="I88" s="57">
        <f t="shared" si="20"/>
        <v>2</v>
      </c>
      <c r="J88" s="61">
        <f t="shared" si="20"/>
        <v>0</v>
      </c>
      <c r="K88" s="72">
        <f t="shared" si="20"/>
        <v>0</v>
      </c>
      <c r="L88" s="56">
        <f t="shared" si="18"/>
        <v>2</v>
      </c>
      <c r="M88" s="39" t="s">
        <v>89</v>
      </c>
      <c r="N88" s="36"/>
      <c r="O88" s="87">
        <f t="shared" si="21"/>
        <v>45</v>
      </c>
      <c r="P88" s="45">
        <f t="shared" si="22"/>
        <v>50</v>
      </c>
      <c r="Q88" s="58">
        <f t="shared" si="19"/>
        <v>30</v>
      </c>
      <c r="R88" s="59">
        <f t="shared" si="19"/>
        <v>15</v>
      </c>
      <c r="S88" s="59">
        <f t="shared" si="19"/>
        <v>0</v>
      </c>
      <c r="T88" s="59">
        <f t="shared" si="19"/>
        <v>0</v>
      </c>
      <c r="U88" s="59">
        <f t="shared" si="19"/>
        <v>5</v>
      </c>
      <c r="V88" s="60">
        <f t="shared" si="19"/>
        <v>0</v>
      </c>
      <c r="W88" s="35">
        <v>30</v>
      </c>
      <c r="X88" s="37">
        <v>15</v>
      </c>
      <c r="Y88" s="37"/>
      <c r="Z88" s="37"/>
      <c r="AA88" s="37">
        <v>5</v>
      </c>
      <c r="AB88" s="34"/>
      <c r="AC88" s="35"/>
      <c r="AD88" s="15"/>
      <c r="AE88" s="15"/>
      <c r="AF88" s="15"/>
      <c r="AG88" s="37"/>
      <c r="AH88" s="38"/>
      <c r="AI88" s="191" t="s">
        <v>50</v>
      </c>
      <c r="AJ88" s="147" t="s">
        <v>267</v>
      </c>
    </row>
    <row r="89" spans="1:36" ht="51.75" customHeight="1">
      <c r="A89" s="56">
        <v>20</v>
      </c>
      <c r="B89" s="89" t="s">
        <v>137</v>
      </c>
      <c r="C89" s="102">
        <v>3</v>
      </c>
      <c r="D89" s="37"/>
      <c r="E89" s="38"/>
      <c r="F89" s="35">
        <v>2</v>
      </c>
      <c r="G89" s="14"/>
      <c r="H89" s="34"/>
      <c r="I89" s="57">
        <f t="shared" si="20"/>
        <v>5</v>
      </c>
      <c r="J89" s="61">
        <f t="shared" si="20"/>
        <v>0</v>
      </c>
      <c r="K89" s="72">
        <f t="shared" si="20"/>
        <v>0</v>
      </c>
      <c r="L89" s="56">
        <f t="shared" si="18"/>
        <v>5</v>
      </c>
      <c r="M89" s="39" t="s">
        <v>89</v>
      </c>
      <c r="N89" s="36" t="s">
        <v>89</v>
      </c>
      <c r="O89" s="87">
        <f t="shared" si="21"/>
        <v>120</v>
      </c>
      <c r="P89" s="45">
        <f t="shared" si="22"/>
        <v>150</v>
      </c>
      <c r="Q89" s="58">
        <f t="shared" si="19"/>
        <v>30</v>
      </c>
      <c r="R89" s="59">
        <f t="shared" si="19"/>
        <v>0</v>
      </c>
      <c r="S89" s="59">
        <f t="shared" si="19"/>
        <v>30</v>
      </c>
      <c r="T89" s="59">
        <f t="shared" si="19"/>
        <v>60</v>
      </c>
      <c r="U89" s="59">
        <f t="shared" si="19"/>
        <v>30</v>
      </c>
      <c r="V89" s="60">
        <f t="shared" si="19"/>
        <v>0</v>
      </c>
      <c r="W89" s="35">
        <v>30</v>
      </c>
      <c r="X89" s="37"/>
      <c r="Y89" s="37">
        <v>30</v>
      </c>
      <c r="Z89" s="37"/>
      <c r="AA89" s="37">
        <v>15</v>
      </c>
      <c r="AB89" s="34"/>
      <c r="AC89" s="35"/>
      <c r="AD89" s="15"/>
      <c r="AE89" s="15"/>
      <c r="AF89" s="15">
        <v>60</v>
      </c>
      <c r="AG89" s="37">
        <v>15</v>
      </c>
      <c r="AH89" s="38"/>
      <c r="AI89" s="191" t="s">
        <v>87</v>
      </c>
      <c r="AJ89" s="150" t="s">
        <v>270</v>
      </c>
    </row>
    <row r="90" spans="1:36" ht="22.5" customHeight="1">
      <c r="A90" s="56">
        <v>21</v>
      </c>
      <c r="B90" s="89" t="s">
        <v>138</v>
      </c>
      <c r="C90" s="15"/>
      <c r="D90" s="37">
        <v>2</v>
      </c>
      <c r="E90" s="38"/>
      <c r="F90" s="35"/>
      <c r="G90" s="14">
        <v>2</v>
      </c>
      <c r="H90" s="34"/>
      <c r="I90" s="57">
        <f t="shared" si="20"/>
        <v>0</v>
      </c>
      <c r="J90" s="61">
        <f t="shared" si="20"/>
        <v>4</v>
      </c>
      <c r="K90" s="72">
        <f t="shared" si="20"/>
        <v>0</v>
      </c>
      <c r="L90" s="56">
        <f t="shared" si="18"/>
        <v>4</v>
      </c>
      <c r="M90" s="39" t="s">
        <v>89</v>
      </c>
      <c r="N90" s="36" t="s">
        <v>89</v>
      </c>
      <c r="O90" s="87">
        <f t="shared" si="21"/>
        <v>60</v>
      </c>
      <c r="P90" s="45">
        <f t="shared" si="22"/>
        <v>60</v>
      </c>
      <c r="Q90" s="58">
        <f t="shared" si="19"/>
        <v>0</v>
      </c>
      <c r="R90" s="59">
        <f t="shared" si="19"/>
        <v>0</v>
      </c>
      <c r="S90" s="59">
        <f t="shared" si="19"/>
        <v>60</v>
      </c>
      <c r="T90" s="59">
        <f t="shared" si="19"/>
        <v>0</v>
      </c>
      <c r="U90" s="59">
        <f t="shared" si="19"/>
        <v>0</v>
      </c>
      <c r="V90" s="60">
        <f t="shared" si="19"/>
        <v>0</v>
      </c>
      <c r="W90" s="35"/>
      <c r="X90" s="37"/>
      <c r="Y90" s="37">
        <v>30</v>
      </c>
      <c r="Z90" s="37"/>
      <c r="AA90" s="37"/>
      <c r="AB90" s="34"/>
      <c r="AC90" s="35"/>
      <c r="AD90" s="15"/>
      <c r="AE90" s="15">
        <v>30</v>
      </c>
      <c r="AF90" s="15"/>
      <c r="AG90" s="37"/>
      <c r="AH90" s="38"/>
      <c r="AI90" s="192" t="s">
        <v>81</v>
      </c>
      <c r="AJ90" s="147" t="s">
        <v>108</v>
      </c>
    </row>
    <row r="91" spans="1:36" ht="37.5" customHeight="1">
      <c r="A91" s="56">
        <v>22</v>
      </c>
      <c r="B91" s="89" t="s">
        <v>139</v>
      </c>
      <c r="C91" s="15"/>
      <c r="D91" s="37">
        <v>1</v>
      </c>
      <c r="E91" s="38"/>
      <c r="F91" s="35"/>
      <c r="G91" s="14">
        <v>1</v>
      </c>
      <c r="H91" s="34"/>
      <c r="I91" s="57">
        <f t="shared" si="20"/>
        <v>0</v>
      </c>
      <c r="J91" s="61">
        <f t="shared" si="20"/>
        <v>2</v>
      </c>
      <c r="K91" s="72">
        <f t="shared" si="20"/>
        <v>0</v>
      </c>
      <c r="L91" s="56">
        <f t="shared" si="18"/>
        <v>2</v>
      </c>
      <c r="M91" s="39" t="s">
        <v>89</v>
      </c>
      <c r="N91" s="36" t="s">
        <v>89</v>
      </c>
      <c r="O91" s="87">
        <f t="shared" si="21"/>
        <v>30</v>
      </c>
      <c r="P91" s="45">
        <f t="shared" si="22"/>
        <v>30</v>
      </c>
      <c r="Q91" s="58">
        <f t="shared" si="19"/>
        <v>0</v>
      </c>
      <c r="R91" s="59">
        <f t="shared" si="19"/>
        <v>0</v>
      </c>
      <c r="S91" s="59">
        <f t="shared" si="19"/>
        <v>30</v>
      </c>
      <c r="T91" s="59">
        <f t="shared" si="19"/>
        <v>0</v>
      </c>
      <c r="U91" s="59">
        <f t="shared" si="19"/>
        <v>0</v>
      </c>
      <c r="V91" s="60">
        <f t="shared" si="19"/>
        <v>0</v>
      </c>
      <c r="W91" s="35"/>
      <c r="X91" s="37"/>
      <c r="Y91" s="37">
        <v>15</v>
      </c>
      <c r="Z91" s="37"/>
      <c r="AA91" s="37"/>
      <c r="AB91" s="34"/>
      <c r="AC91" s="35"/>
      <c r="AD91" s="15"/>
      <c r="AE91" s="15">
        <v>15</v>
      </c>
      <c r="AF91" s="15"/>
      <c r="AG91" s="37"/>
      <c r="AH91" s="38"/>
      <c r="AI91" s="192" t="s">
        <v>140</v>
      </c>
      <c r="AJ91" s="147" t="s">
        <v>109</v>
      </c>
    </row>
    <row r="92" spans="1:36" ht="12.75">
      <c r="A92" s="106"/>
      <c r="B92" s="111" t="s">
        <v>34</v>
      </c>
      <c r="C92" s="112">
        <f>SUM(C76:C91)</f>
        <v>20</v>
      </c>
      <c r="D92" s="113">
        <f>SUM(D76:D91)</f>
        <v>3</v>
      </c>
      <c r="E92" s="114"/>
      <c r="F92" s="115">
        <f>SUM(F76:F91)</f>
        <v>21</v>
      </c>
      <c r="G92" s="113">
        <f>SUM(G76:G91)</f>
        <v>3</v>
      </c>
      <c r="H92" s="116"/>
      <c r="I92" s="115">
        <f>SUM(I76:I91)</f>
        <v>41</v>
      </c>
      <c r="J92" s="113">
        <f>SUM(J76:J91)</f>
        <v>6</v>
      </c>
      <c r="K92" s="105"/>
      <c r="L92" s="106">
        <f>SUM(L76:L91)</f>
        <v>47</v>
      </c>
      <c r="M92" s="117"/>
      <c r="N92" s="118"/>
      <c r="O92" s="119">
        <f>SUM(O76:O91)</f>
        <v>1095</v>
      </c>
      <c r="P92" s="119">
        <f>SUM(P76:P91)</f>
        <v>1250</v>
      </c>
      <c r="Q92" s="120"/>
      <c r="R92" s="121"/>
      <c r="S92" s="121"/>
      <c r="T92" s="121"/>
      <c r="U92" s="121"/>
      <c r="V92" s="122"/>
      <c r="W92" s="115">
        <f>SUM(W77:W91)</f>
        <v>195</v>
      </c>
      <c r="X92" s="113">
        <f>SUM(X77:X91)</f>
        <v>50</v>
      </c>
      <c r="Y92" s="113">
        <f>SUM(Y77:Y91)</f>
        <v>115</v>
      </c>
      <c r="Z92" s="113">
        <f>SUM(Z77:Z91)</f>
        <v>165</v>
      </c>
      <c r="AA92" s="113">
        <f>SUM(AA77:AA91)</f>
        <v>75</v>
      </c>
      <c r="AB92" s="116"/>
      <c r="AC92" s="123">
        <f>SUM(AC76:AC91)</f>
        <v>140</v>
      </c>
      <c r="AD92" s="123">
        <f>SUM(AD76:AD91)</f>
        <v>40</v>
      </c>
      <c r="AE92" s="123">
        <f>SUM(AE76:AE91)</f>
        <v>115</v>
      </c>
      <c r="AF92" s="123">
        <f>SUM(AF76:AF91)</f>
        <v>295</v>
      </c>
      <c r="AG92" s="113">
        <f>SUM(AG76:AG91)</f>
        <v>90</v>
      </c>
      <c r="AH92" s="114"/>
      <c r="AI92" s="193"/>
      <c r="AJ92" s="155"/>
    </row>
    <row r="93" spans="1:36" ht="6" customHeight="1">
      <c r="A93" s="56"/>
      <c r="B93" s="89"/>
      <c r="C93" s="103"/>
      <c r="D93" s="37"/>
      <c r="E93" s="38"/>
      <c r="F93" s="35"/>
      <c r="G93" s="37"/>
      <c r="H93" s="34"/>
      <c r="I93" s="57"/>
      <c r="J93" s="61"/>
      <c r="K93" s="72"/>
      <c r="L93" s="56"/>
      <c r="M93" s="39"/>
      <c r="N93" s="36"/>
      <c r="O93" s="87"/>
      <c r="P93" s="45"/>
      <c r="Q93" s="58"/>
      <c r="R93" s="59"/>
      <c r="S93" s="59"/>
      <c r="T93" s="59"/>
      <c r="U93" s="59"/>
      <c r="V93" s="60"/>
      <c r="W93" s="35"/>
      <c r="X93" s="37"/>
      <c r="Y93" s="37"/>
      <c r="Z93" s="37"/>
      <c r="AA93" s="37"/>
      <c r="AB93" s="34"/>
      <c r="AC93" s="15"/>
      <c r="AD93" s="15"/>
      <c r="AE93" s="15"/>
      <c r="AF93" s="15"/>
      <c r="AG93" s="37"/>
      <c r="AH93" s="38"/>
      <c r="AI93" s="191"/>
      <c r="AJ93" s="147"/>
    </row>
    <row r="94" spans="1:36" ht="12.75">
      <c r="A94" s="109"/>
      <c r="B94" s="199" t="s">
        <v>217</v>
      </c>
      <c r="C94" s="126"/>
      <c r="D94" s="127"/>
      <c r="E94" s="128"/>
      <c r="F94" s="129"/>
      <c r="G94" s="127"/>
      <c r="H94" s="130"/>
      <c r="I94" s="129"/>
      <c r="J94" s="127"/>
      <c r="K94" s="108"/>
      <c r="L94" s="109"/>
      <c r="M94" s="131"/>
      <c r="N94" s="132"/>
      <c r="O94" s="133"/>
      <c r="P94" s="133"/>
      <c r="Q94" s="134"/>
      <c r="R94" s="135"/>
      <c r="S94" s="135"/>
      <c r="T94" s="135"/>
      <c r="U94" s="135"/>
      <c r="V94" s="136"/>
      <c r="W94" s="129"/>
      <c r="X94" s="127"/>
      <c r="Y94" s="127"/>
      <c r="Z94" s="127"/>
      <c r="AA94" s="127"/>
      <c r="AB94" s="130"/>
      <c r="AC94" s="137"/>
      <c r="AD94" s="137"/>
      <c r="AE94" s="137"/>
      <c r="AF94" s="137"/>
      <c r="AG94" s="127"/>
      <c r="AH94" s="128"/>
      <c r="AI94" s="194"/>
      <c r="AJ94" s="159"/>
    </row>
    <row r="95" spans="1:36" ht="25.5">
      <c r="A95" s="56">
        <v>1</v>
      </c>
      <c r="B95" s="89" t="s">
        <v>126</v>
      </c>
      <c r="C95" s="15"/>
      <c r="D95" s="37"/>
      <c r="E95" s="38"/>
      <c r="F95" s="35">
        <v>1</v>
      </c>
      <c r="G95" s="14"/>
      <c r="H95" s="38"/>
      <c r="I95" s="57">
        <f aca="true" t="shared" si="23" ref="I95:K97">C95+F95</f>
        <v>1</v>
      </c>
      <c r="J95" s="61">
        <f t="shared" si="23"/>
        <v>0</v>
      </c>
      <c r="K95" s="72">
        <f t="shared" si="23"/>
        <v>0</v>
      </c>
      <c r="L95" s="56">
        <f>SUM(I95:K95)</f>
        <v>1</v>
      </c>
      <c r="M95" s="39"/>
      <c r="N95" s="36" t="s">
        <v>83</v>
      </c>
      <c r="O95" s="87">
        <f>SUM(Q95:T95)</f>
        <v>25</v>
      </c>
      <c r="P95" s="45">
        <f>SUM(Q95:V95)</f>
        <v>25</v>
      </c>
      <c r="Q95" s="58">
        <f aca="true" t="shared" si="24" ref="Q95:V96">W95+AC95</f>
        <v>15</v>
      </c>
      <c r="R95" s="59">
        <f t="shared" si="24"/>
        <v>10</v>
      </c>
      <c r="S95" s="59">
        <f t="shared" si="24"/>
        <v>0</v>
      </c>
      <c r="T95" s="59">
        <f t="shared" si="24"/>
        <v>0</v>
      </c>
      <c r="U95" s="59">
        <f t="shared" si="24"/>
        <v>0</v>
      </c>
      <c r="V95" s="60">
        <f t="shared" si="24"/>
        <v>0</v>
      </c>
      <c r="W95" s="35"/>
      <c r="X95" s="37"/>
      <c r="Y95" s="37"/>
      <c r="Z95" s="37"/>
      <c r="AA95" s="37"/>
      <c r="AB95" s="34"/>
      <c r="AC95" s="35">
        <v>15</v>
      </c>
      <c r="AD95" s="15">
        <v>10</v>
      </c>
      <c r="AE95" s="37"/>
      <c r="AF95" s="37"/>
      <c r="AG95" s="37"/>
      <c r="AH95" s="38"/>
      <c r="AI95" s="92" t="s">
        <v>53</v>
      </c>
      <c r="AJ95" s="147" t="s">
        <v>269</v>
      </c>
    </row>
    <row r="96" spans="1:36" ht="30" customHeight="1">
      <c r="A96" s="56">
        <v>2</v>
      </c>
      <c r="B96" s="191" t="s">
        <v>128</v>
      </c>
      <c r="C96" s="15"/>
      <c r="D96" s="37"/>
      <c r="E96" s="38"/>
      <c r="F96" s="35">
        <v>1</v>
      </c>
      <c r="G96" s="14"/>
      <c r="H96" s="38"/>
      <c r="I96" s="57">
        <f t="shared" si="23"/>
        <v>1</v>
      </c>
      <c r="J96" s="61">
        <f t="shared" si="23"/>
        <v>0</v>
      </c>
      <c r="K96" s="72">
        <f t="shared" si="23"/>
        <v>0</v>
      </c>
      <c r="L96" s="56">
        <f>SUM(I96:K96)</f>
        <v>1</v>
      </c>
      <c r="M96" s="39"/>
      <c r="N96" s="36" t="s">
        <v>89</v>
      </c>
      <c r="O96" s="87">
        <f>SUM(Q96:T96)</f>
        <v>15</v>
      </c>
      <c r="P96" s="45">
        <f>SUM(Q96:V96)</f>
        <v>25</v>
      </c>
      <c r="Q96" s="58">
        <f t="shared" si="24"/>
        <v>10</v>
      </c>
      <c r="R96" s="59">
        <f t="shared" si="24"/>
        <v>5</v>
      </c>
      <c r="S96" s="59">
        <f t="shared" si="24"/>
        <v>0</v>
      </c>
      <c r="T96" s="59">
        <f t="shared" si="24"/>
        <v>0</v>
      </c>
      <c r="U96" s="59">
        <v>10</v>
      </c>
      <c r="V96" s="60">
        <f t="shared" si="24"/>
        <v>0</v>
      </c>
      <c r="W96" s="35"/>
      <c r="X96" s="37"/>
      <c r="Y96" s="37"/>
      <c r="Z96" s="37"/>
      <c r="AA96" s="37"/>
      <c r="AB96" s="34"/>
      <c r="AC96" s="35">
        <v>10</v>
      </c>
      <c r="AD96" s="15">
        <v>5</v>
      </c>
      <c r="AE96" s="37"/>
      <c r="AF96" s="37"/>
      <c r="AG96" s="37"/>
      <c r="AH96" s="38"/>
      <c r="AI96" s="92" t="s">
        <v>198</v>
      </c>
      <c r="AJ96" s="147" t="s">
        <v>197</v>
      </c>
    </row>
    <row r="97" spans="1:36" ht="25.5">
      <c r="A97" s="56">
        <v>3</v>
      </c>
      <c r="B97" s="89" t="s">
        <v>141</v>
      </c>
      <c r="C97" s="15">
        <v>1</v>
      </c>
      <c r="D97" s="37"/>
      <c r="E97" s="34"/>
      <c r="F97" s="15"/>
      <c r="G97" s="37"/>
      <c r="H97" s="38"/>
      <c r="I97" s="57">
        <f t="shared" si="23"/>
        <v>1</v>
      </c>
      <c r="J97" s="61">
        <f t="shared" si="23"/>
        <v>0</v>
      </c>
      <c r="K97" s="72">
        <f t="shared" si="23"/>
        <v>0</v>
      </c>
      <c r="L97" s="56">
        <f>SUM(I97:K97)</f>
        <v>1</v>
      </c>
      <c r="M97" s="39" t="s">
        <v>89</v>
      </c>
      <c r="N97" s="36"/>
      <c r="O97" s="87">
        <f>SUM(Q97:T97)</f>
        <v>20</v>
      </c>
      <c r="P97" s="45">
        <f>SUM(Q97:V97)</f>
        <v>30</v>
      </c>
      <c r="Q97" s="58">
        <f>W97+AC97</f>
        <v>10</v>
      </c>
      <c r="R97" s="59">
        <f>X97+AD97</f>
        <v>10</v>
      </c>
      <c r="S97" s="59">
        <f>Y97+AE97</f>
        <v>0</v>
      </c>
      <c r="T97" s="59">
        <f>Z97+AF97</f>
        <v>0</v>
      </c>
      <c r="U97" s="59">
        <v>10</v>
      </c>
      <c r="V97" s="60">
        <f>AB97+AH97</f>
        <v>0</v>
      </c>
      <c r="W97" s="35">
        <v>10</v>
      </c>
      <c r="X97" s="37">
        <v>10</v>
      </c>
      <c r="Y97" s="37"/>
      <c r="Z97" s="37"/>
      <c r="AA97" s="37">
        <v>10</v>
      </c>
      <c r="AB97" s="34"/>
      <c r="AC97" s="15"/>
      <c r="AD97" s="37"/>
      <c r="AE97" s="37"/>
      <c r="AF97" s="37"/>
      <c r="AG97" s="37"/>
      <c r="AH97" s="38"/>
      <c r="AI97" s="192" t="s">
        <v>49</v>
      </c>
      <c r="AJ97" s="147" t="s">
        <v>268</v>
      </c>
    </row>
    <row r="98" spans="1:36" ht="38.25">
      <c r="A98" s="56">
        <v>4</v>
      </c>
      <c r="B98" s="89" t="s">
        <v>228</v>
      </c>
      <c r="C98" s="103"/>
      <c r="D98" s="37"/>
      <c r="E98" s="38"/>
      <c r="F98" s="35">
        <v>2</v>
      </c>
      <c r="G98" s="37"/>
      <c r="H98" s="34"/>
      <c r="I98" s="57">
        <v>2</v>
      </c>
      <c r="J98" s="61"/>
      <c r="K98" s="72"/>
      <c r="L98" s="56">
        <v>2</v>
      </c>
      <c r="M98" s="39"/>
      <c r="N98" s="36" t="s">
        <v>89</v>
      </c>
      <c r="O98" s="87">
        <v>30</v>
      </c>
      <c r="P98" s="45">
        <v>30</v>
      </c>
      <c r="Q98" s="58">
        <v>20</v>
      </c>
      <c r="R98" s="59">
        <v>10</v>
      </c>
      <c r="S98" s="59"/>
      <c r="T98" s="59"/>
      <c r="U98" s="59"/>
      <c r="V98" s="60"/>
      <c r="W98" s="35"/>
      <c r="X98" s="37"/>
      <c r="Y98" s="37"/>
      <c r="Z98" s="37"/>
      <c r="AA98" s="37"/>
      <c r="AB98" s="34"/>
      <c r="AC98" s="15">
        <v>20</v>
      </c>
      <c r="AD98" s="15">
        <v>30</v>
      </c>
      <c r="AE98" s="15"/>
      <c r="AF98" s="15"/>
      <c r="AG98" s="37"/>
      <c r="AH98" s="38"/>
      <c r="AI98" s="192" t="s">
        <v>50</v>
      </c>
      <c r="AJ98" s="147" t="s">
        <v>267</v>
      </c>
    </row>
    <row r="99" spans="1:36" ht="36" customHeight="1">
      <c r="A99" s="56">
        <v>5</v>
      </c>
      <c r="B99" s="89" t="s">
        <v>142</v>
      </c>
      <c r="C99" s="103">
        <v>1</v>
      </c>
      <c r="D99" s="37"/>
      <c r="E99" s="38"/>
      <c r="F99" s="35"/>
      <c r="G99" s="37"/>
      <c r="H99" s="34"/>
      <c r="I99" s="57">
        <f aca="true" t="shared" si="25" ref="I99:K100">C99+F99</f>
        <v>1</v>
      </c>
      <c r="J99" s="61">
        <f t="shared" si="25"/>
        <v>0</v>
      </c>
      <c r="K99" s="72">
        <f t="shared" si="25"/>
        <v>0</v>
      </c>
      <c r="L99" s="56">
        <f>SUM(I99:K99)</f>
        <v>1</v>
      </c>
      <c r="M99" s="39" t="s">
        <v>89</v>
      </c>
      <c r="N99" s="36"/>
      <c r="O99" s="87">
        <f>SUM(Q99:T99)</f>
        <v>20</v>
      </c>
      <c r="P99" s="45">
        <f>SUM(Q99:V99)</f>
        <v>30</v>
      </c>
      <c r="Q99" s="58">
        <f aca="true" t="shared" si="26" ref="Q99:T100">W99+AC99</f>
        <v>10</v>
      </c>
      <c r="R99" s="59">
        <f t="shared" si="26"/>
        <v>10</v>
      </c>
      <c r="S99" s="59">
        <f t="shared" si="26"/>
        <v>0</v>
      </c>
      <c r="T99" s="59">
        <f t="shared" si="26"/>
        <v>0</v>
      </c>
      <c r="U99" s="59">
        <v>10</v>
      </c>
      <c r="V99" s="60">
        <f>AB99+AH99</f>
        <v>0</v>
      </c>
      <c r="W99" s="35">
        <v>10</v>
      </c>
      <c r="X99" s="37">
        <v>10</v>
      </c>
      <c r="Y99" s="37"/>
      <c r="Z99" s="37"/>
      <c r="AA99" s="37">
        <v>10</v>
      </c>
      <c r="AB99" s="34"/>
      <c r="AC99" s="15"/>
      <c r="AD99" s="15"/>
      <c r="AE99" s="15"/>
      <c r="AF99" s="15"/>
      <c r="AG99" s="37"/>
      <c r="AH99" s="38"/>
      <c r="AI99" s="192" t="s">
        <v>49</v>
      </c>
      <c r="AJ99" s="147" t="s">
        <v>268</v>
      </c>
    </row>
    <row r="100" spans="1:36" ht="28.5" customHeight="1">
      <c r="A100" s="56">
        <v>6</v>
      </c>
      <c r="B100" s="89" t="s">
        <v>230</v>
      </c>
      <c r="C100" s="15">
        <v>2</v>
      </c>
      <c r="D100" s="37"/>
      <c r="E100" s="38"/>
      <c r="F100" s="35"/>
      <c r="G100" s="14"/>
      <c r="H100" s="34"/>
      <c r="I100" s="57">
        <f t="shared" si="25"/>
        <v>2</v>
      </c>
      <c r="J100" s="61">
        <f t="shared" si="25"/>
        <v>0</v>
      </c>
      <c r="K100" s="72">
        <f t="shared" si="25"/>
        <v>0</v>
      </c>
      <c r="L100" s="56">
        <f>SUM(I100:K100)</f>
        <v>2</v>
      </c>
      <c r="M100" s="39" t="s">
        <v>83</v>
      </c>
      <c r="N100" s="36"/>
      <c r="O100" s="87">
        <f>SUM(Q100:T100)</f>
        <v>30</v>
      </c>
      <c r="P100" s="45">
        <f>SUM(Q100:V100)</f>
        <v>50</v>
      </c>
      <c r="Q100" s="58">
        <f t="shared" si="26"/>
        <v>15</v>
      </c>
      <c r="R100" s="59">
        <f t="shared" si="26"/>
        <v>0</v>
      </c>
      <c r="S100" s="59">
        <f t="shared" si="26"/>
        <v>15</v>
      </c>
      <c r="T100" s="59">
        <f t="shared" si="26"/>
        <v>0</v>
      </c>
      <c r="U100" s="59">
        <f>AA100+AG100</f>
        <v>20</v>
      </c>
      <c r="V100" s="60">
        <f>AB100+AH100</f>
        <v>0</v>
      </c>
      <c r="W100" s="35">
        <v>15</v>
      </c>
      <c r="X100" s="37"/>
      <c r="Y100" s="37">
        <v>15</v>
      </c>
      <c r="Z100" s="37"/>
      <c r="AA100" s="37">
        <v>20</v>
      </c>
      <c r="AB100" s="34"/>
      <c r="AC100" s="35"/>
      <c r="AD100" s="37"/>
      <c r="AE100" s="38"/>
      <c r="AF100" s="38"/>
      <c r="AG100" s="37"/>
      <c r="AH100" s="38"/>
      <c r="AI100" s="93" t="s">
        <v>82</v>
      </c>
      <c r="AJ100" s="147" t="s">
        <v>110</v>
      </c>
    </row>
    <row r="101" spans="1:36" ht="36" customHeight="1">
      <c r="A101" s="56">
        <v>7</v>
      </c>
      <c r="B101" s="89" t="s">
        <v>231</v>
      </c>
      <c r="C101" s="103">
        <v>3</v>
      </c>
      <c r="D101" s="37"/>
      <c r="E101" s="38"/>
      <c r="F101" s="35"/>
      <c r="G101" s="37"/>
      <c r="H101" s="34"/>
      <c r="I101" s="57">
        <v>2</v>
      </c>
      <c r="J101" s="61"/>
      <c r="K101" s="72"/>
      <c r="L101" s="56">
        <v>2</v>
      </c>
      <c r="M101" s="39" t="s">
        <v>83</v>
      </c>
      <c r="N101" s="36"/>
      <c r="O101" s="87">
        <v>100</v>
      </c>
      <c r="P101" s="45">
        <v>150</v>
      </c>
      <c r="Q101" s="58">
        <f>W101+AC101</f>
        <v>40</v>
      </c>
      <c r="R101" s="59"/>
      <c r="S101" s="59"/>
      <c r="T101" s="59"/>
      <c r="U101" s="59"/>
      <c r="V101" s="60"/>
      <c r="W101" s="35">
        <v>40</v>
      </c>
      <c r="X101" s="37"/>
      <c r="Y101" s="37"/>
      <c r="Z101" s="37">
        <v>60</v>
      </c>
      <c r="AA101" s="37">
        <v>50</v>
      </c>
      <c r="AB101" s="34"/>
      <c r="AC101" s="15"/>
      <c r="AD101" s="15"/>
      <c r="AE101" s="15"/>
      <c r="AF101" s="15"/>
      <c r="AG101" s="37"/>
      <c r="AH101" s="38"/>
      <c r="AI101" s="192" t="s">
        <v>50</v>
      </c>
      <c r="AJ101" s="147" t="s">
        <v>267</v>
      </c>
    </row>
    <row r="102" spans="1:36" ht="42" customHeight="1">
      <c r="A102" s="56">
        <v>8</v>
      </c>
      <c r="B102" s="89" t="s">
        <v>232</v>
      </c>
      <c r="C102" s="103"/>
      <c r="D102" s="37"/>
      <c r="E102" s="38"/>
      <c r="F102" s="35">
        <v>2</v>
      </c>
      <c r="G102" s="37"/>
      <c r="H102" s="34"/>
      <c r="I102" s="57">
        <v>2</v>
      </c>
      <c r="J102" s="61"/>
      <c r="K102" s="72"/>
      <c r="L102" s="56">
        <v>2</v>
      </c>
      <c r="M102" s="39"/>
      <c r="N102" s="36" t="s">
        <v>89</v>
      </c>
      <c r="O102" s="87">
        <v>30</v>
      </c>
      <c r="P102" s="45">
        <v>50</v>
      </c>
      <c r="Q102" s="58"/>
      <c r="R102" s="59"/>
      <c r="S102" s="59"/>
      <c r="T102" s="59"/>
      <c r="U102" s="59"/>
      <c r="V102" s="60"/>
      <c r="W102" s="35"/>
      <c r="X102" s="37"/>
      <c r="Y102" s="37"/>
      <c r="Z102" s="37"/>
      <c r="AA102" s="37"/>
      <c r="AB102" s="34"/>
      <c r="AC102" s="15">
        <v>20</v>
      </c>
      <c r="AD102" s="15"/>
      <c r="AE102" s="15"/>
      <c r="AF102" s="15">
        <v>10</v>
      </c>
      <c r="AG102" s="37">
        <v>20</v>
      </c>
      <c r="AH102" s="38"/>
      <c r="AI102" s="191" t="s">
        <v>121</v>
      </c>
      <c r="AJ102" s="147" t="s">
        <v>195</v>
      </c>
    </row>
    <row r="103" spans="1:36" ht="11.25" customHeight="1">
      <c r="A103" s="106"/>
      <c r="B103" s="111" t="s">
        <v>34</v>
      </c>
      <c r="C103" s="112">
        <f>SUM(C95:C102)</f>
        <v>7</v>
      </c>
      <c r="D103" s="113"/>
      <c r="E103" s="114"/>
      <c r="F103" s="115">
        <f>SUM(F95:F102)</f>
        <v>6</v>
      </c>
      <c r="G103" s="113"/>
      <c r="H103" s="116"/>
      <c r="I103" s="115">
        <v>13</v>
      </c>
      <c r="J103" s="113"/>
      <c r="K103" s="105"/>
      <c r="L103" s="106">
        <v>13</v>
      </c>
      <c r="M103" s="117"/>
      <c r="N103" s="118"/>
      <c r="O103" s="119">
        <f>SUM(O95:O102)</f>
        <v>270</v>
      </c>
      <c r="P103" s="119">
        <f>SUM(P95:P102)</f>
        <v>390</v>
      </c>
      <c r="Q103" s="120"/>
      <c r="R103" s="121"/>
      <c r="S103" s="121"/>
      <c r="T103" s="121"/>
      <c r="U103" s="121"/>
      <c r="V103" s="122"/>
      <c r="W103" s="115">
        <f>SUM(W97:W102)</f>
        <v>75</v>
      </c>
      <c r="X103" s="113">
        <f>SUM(X97:X102)</f>
        <v>20</v>
      </c>
      <c r="Y103" s="113">
        <f>SUM(Y97:Y102)</f>
        <v>15</v>
      </c>
      <c r="Z103" s="113">
        <f>SUM(Z97:Z102)</f>
        <v>60</v>
      </c>
      <c r="AA103" s="113">
        <f>SUM(AA97:AA102)</f>
        <v>90</v>
      </c>
      <c r="AB103" s="116"/>
      <c r="AC103" s="123">
        <f>SUM(AC95:AC102)</f>
        <v>65</v>
      </c>
      <c r="AD103" s="123">
        <f>SUM(AD95:AD102)</f>
        <v>45</v>
      </c>
      <c r="AE103" s="123"/>
      <c r="AF103" s="123">
        <f>SUM(AF95:AF102)</f>
        <v>10</v>
      </c>
      <c r="AG103" s="113">
        <f>SUM(AG95:AG102)</f>
        <v>20</v>
      </c>
      <c r="AH103" s="114"/>
      <c r="AI103" s="193"/>
      <c r="AJ103" s="155"/>
    </row>
    <row r="104" spans="1:36" ht="7.5" customHeight="1">
      <c r="A104" s="56"/>
      <c r="B104" s="89"/>
      <c r="C104" s="103"/>
      <c r="D104" s="37"/>
      <c r="E104" s="38"/>
      <c r="F104" s="35"/>
      <c r="G104" s="37"/>
      <c r="H104" s="34"/>
      <c r="I104" s="57"/>
      <c r="J104" s="61"/>
      <c r="K104" s="72"/>
      <c r="L104" s="56"/>
      <c r="M104" s="39"/>
      <c r="N104" s="36"/>
      <c r="O104" s="87"/>
      <c r="P104" s="45"/>
      <c r="Q104" s="58"/>
      <c r="R104" s="59"/>
      <c r="S104" s="59"/>
      <c r="T104" s="59"/>
      <c r="U104" s="59"/>
      <c r="V104" s="60"/>
      <c r="W104" s="35"/>
      <c r="X104" s="37"/>
      <c r="Y104" s="37"/>
      <c r="Z104" s="37"/>
      <c r="AA104" s="37"/>
      <c r="AB104" s="34"/>
      <c r="AC104" s="15"/>
      <c r="AD104" s="15"/>
      <c r="AE104" s="15"/>
      <c r="AF104" s="15"/>
      <c r="AG104" s="37"/>
      <c r="AH104" s="38"/>
      <c r="AI104" s="192"/>
      <c r="AJ104" s="147"/>
    </row>
    <row r="105" spans="1:36" ht="11.25" customHeight="1">
      <c r="A105" s="109"/>
      <c r="B105" s="199" t="s">
        <v>218</v>
      </c>
      <c r="C105" s="126"/>
      <c r="D105" s="127"/>
      <c r="E105" s="128"/>
      <c r="F105" s="129"/>
      <c r="G105" s="127"/>
      <c r="H105" s="130"/>
      <c r="I105" s="129"/>
      <c r="J105" s="127"/>
      <c r="K105" s="108"/>
      <c r="L105" s="109"/>
      <c r="M105" s="131"/>
      <c r="N105" s="132"/>
      <c r="O105" s="133"/>
      <c r="P105" s="133"/>
      <c r="Q105" s="134"/>
      <c r="R105" s="135"/>
      <c r="S105" s="135"/>
      <c r="T105" s="135"/>
      <c r="U105" s="135"/>
      <c r="V105" s="136"/>
      <c r="W105" s="129"/>
      <c r="X105" s="127"/>
      <c r="Y105" s="127"/>
      <c r="Z105" s="127"/>
      <c r="AA105" s="127"/>
      <c r="AB105" s="130"/>
      <c r="AC105" s="137"/>
      <c r="AD105" s="137"/>
      <c r="AE105" s="137"/>
      <c r="AF105" s="137"/>
      <c r="AG105" s="127"/>
      <c r="AH105" s="128"/>
      <c r="AI105" s="194"/>
      <c r="AJ105" s="159"/>
    </row>
    <row r="106" spans="1:36" ht="25.5">
      <c r="A106" s="56">
        <v>1</v>
      </c>
      <c r="B106" s="89" t="s">
        <v>129</v>
      </c>
      <c r="C106" s="102"/>
      <c r="D106" s="37"/>
      <c r="E106" s="38"/>
      <c r="F106" s="35">
        <v>1</v>
      </c>
      <c r="G106" s="14"/>
      <c r="H106" s="38"/>
      <c r="I106" s="57">
        <f aca="true" t="shared" si="27" ref="I106:K107">C106+F106</f>
        <v>1</v>
      </c>
      <c r="J106" s="61">
        <f t="shared" si="27"/>
        <v>0</v>
      </c>
      <c r="K106" s="72">
        <f t="shared" si="27"/>
        <v>0</v>
      </c>
      <c r="L106" s="56">
        <f>SUM(I106:K106)</f>
        <v>1</v>
      </c>
      <c r="M106" s="39"/>
      <c r="N106" s="36" t="s">
        <v>89</v>
      </c>
      <c r="O106" s="87">
        <f>SUM(Q106:T106)</f>
        <v>20</v>
      </c>
      <c r="P106" s="45">
        <f>SUM(Q106:V106)</f>
        <v>25</v>
      </c>
      <c r="Q106" s="58">
        <f aca="true" t="shared" si="28" ref="Q106:V106">W106+AC106</f>
        <v>10</v>
      </c>
      <c r="R106" s="59">
        <f t="shared" si="28"/>
        <v>10</v>
      </c>
      <c r="S106" s="59">
        <f t="shared" si="28"/>
        <v>0</v>
      </c>
      <c r="T106" s="59">
        <f t="shared" si="28"/>
        <v>0</v>
      </c>
      <c r="U106" s="59">
        <f t="shared" si="28"/>
        <v>5</v>
      </c>
      <c r="V106" s="60">
        <f t="shared" si="28"/>
        <v>0</v>
      </c>
      <c r="W106" s="35"/>
      <c r="X106" s="37"/>
      <c r="Y106" s="37"/>
      <c r="Z106" s="37"/>
      <c r="AA106" s="37"/>
      <c r="AB106" s="34"/>
      <c r="AC106" s="35">
        <v>10</v>
      </c>
      <c r="AD106" s="15">
        <v>10</v>
      </c>
      <c r="AE106" s="15"/>
      <c r="AF106" s="15"/>
      <c r="AG106" s="37">
        <v>5</v>
      </c>
      <c r="AH106" s="38"/>
      <c r="AI106" s="92" t="s">
        <v>53</v>
      </c>
      <c r="AJ106" s="147" t="s">
        <v>269</v>
      </c>
    </row>
    <row r="107" spans="1:36" ht="18.75" customHeight="1">
      <c r="A107" s="56">
        <v>2</v>
      </c>
      <c r="B107" s="89" t="s">
        <v>127</v>
      </c>
      <c r="C107" s="15"/>
      <c r="D107" s="37"/>
      <c r="E107" s="38"/>
      <c r="F107" s="35">
        <v>1</v>
      </c>
      <c r="G107" s="14"/>
      <c r="H107" s="38"/>
      <c r="I107" s="57">
        <f t="shared" si="27"/>
        <v>1</v>
      </c>
      <c r="J107" s="61">
        <f t="shared" si="27"/>
        <v>0</v>
      </c>
      <c r="K107" s="72">
        <f t="shared" si="27"/>
        <v>0</v>
      </c>
      <c r="L107" s="56">
        <f>SUM(I107:K107)</f>
        <v>1</v>
      </c>
      <c r="M107" s="39"/>
      <c r="N107" s="36" t="s">
        <v>89</v>
      </c>
      <c r="O107" s="87">
        <v>20</v>
      </c>
      <c r="P107" s="45">
        <f>SUM(Q107:V107)</f>
        <v>20</v>
      </c>
      <c r="Q107" s="58">
        <f>W107+AC107</f>
        <v>10</v>
      </c>
      <c r="R107" s="59">
        <f>X107+AD107</f>
        <v>5</v>
      </c>
      <c r="S107" s="59">
        <f>Y107+AE107</f>
        <v>0</v>
      </c>
      <c r="T107" s="59">
        <f>Z107+AF107</f>
        <v>0</v>
      </c>
      <c r="U107" s="59">
        <v>5</v>
      </c>
      <c r="V107" s="60">
        <f>AB107+AH107</f>
        <v>0</v>
      </c>
      <c r="W107" s="35"/>
      <c r="X107" s="37"/>
      <c r="Y107" s="37"/>
      <c r="Z107" s="37"/>
      <c r="AA107" s="37"/>
      <c r="AB107" s="34"/>
      <c r="AC107" s="35">
        <v>10</v>
      </c>
      <c r="AD107" s="15">
        <v>5</v>
      </c>
      <c r="AE107" s="37"/>
      <c r="AF107" s="37"/>
      <c r="AG107" s="37"/>
      <c r="AH107" s="38"/>
      <c r="AI107" s="93" t="s">
        <v>49</v>
      </c>
      <c r="AJ107" s="147" t="s">
        <v>268</v>
      </c>
    </row>
    <row r="108" spans="1:36" ht="51">
      <c r="A108" s="56">
        <v>3</v>
      </c>
      <c r="B108" s="89" t="s">
        <v>233</v>
      </c>
      <c r="C108" s="103"/>
      <c r="D108" s="37"/>
      <c r="E108" s="38"/>
      <c r="F108" s="35">
        <v>2</v>
      </c>
      <c r="G108" s="37"/>
      <c r="H108" s="34"/>
      <c r="I108" s="57">
        <v>3</v>
      </c>
      <c r="J108" s="61"/>
      <c r="K108" s="72"/>
      <c r="L108" s="56">
        <v>3</v>
      </c>
      <c r="M108" s="39"/>
      <c r="N108" s="36" t="s">
        <v>83</v>
      </c>
      <c r="O108" s="87">
        <v>80</v>
      </c>
      <c r="P108" s="45">
        <v>100</v>
      </c>
      <c r="Q108" s="58">
        <v>40</v>
      </c>
      <c r="R108" s="59"/>
      <c r="S108" s="59">
        <v>40</v>
      </c>
      <c r="T108" s="59"/>
      <c r="U108" s="59">
        <v>20</v>
      </c>
      <c r="V108" s="60"/>
      <c r="W108" s="35"/>
      <c r="X108" s="37"/>
      <c r="Y108" s="37"/>
      <c r="Z108" s="37"/>
      <c r="AA108" s="37"/>
      <c r="AB108" s="34"/>
      <c r="AC108" s="15">
        <v>40</v>
      </c>
      <c r="AD108" s="15"/>
      <c r="AE108" s="15">
        <v>40</v>
      </c>
      <c r="AF108" s="15"/>
      <c r="AG108" s="37">
        <v>20</v>
      </c>
      <c r="AH108" s="38"/>
      <c r="AI108" s="191" t="s">
        <v>50</v>
      </c>
      <c r="AJ108" s="147" t="s">
        <v>267</v>
      </c>
    </row>
    <row r="109" spans="1:36" ht="25.5">
      <c r="A109" s="56">
        <v>4</v>
      </c>
      <c r="B109" s="89" t="s">
        <v>258</v>
      </c>
      <c r="C109" s="103">
        <v>2</v>
      </c>
      <c r="D109" s="37"/>
      <c r="E109" s="38"/>
      <c r="F109" s="35"/>
      <c r="G109" s="37"/>
      <c r="H109" s="34"/>
      <c r="I109" s="57">
        <v>2</v>
      </c>
      <c r="J109" s="61"/>
      <c r="K109" s="72"/>
      <c r="L109" s="56">
        <v>2</v>
      </c>
      <c r="M109" s="39" t="s">
        <v>89</v>
      </c>
      <c r="N109" s="36"/>
      <c r="O109" s="87">
        <v>20</v>
      </c>
      <c r="P109" s="45">
        <v>40</v>
      </c>
      <c r="Q109" s="58">
        <v>20</v>
      </c>
      <c r="R109" s="59"/>
      <c r="S109" s="59">
        <v>0</v>
      </c>
      <c r="T109" s="59"/>
      <c r="U109" s="59"/>
      <c r="V109" s="60"/>
      <c r="W109" s="35">
        <v>20</v>
      </c>
      <c r="X109" s="37"/>
      <c r="Y109" s="37">
        <v>0</v>
      </c>
      <c r="Z109" s="37"/>
      <c r="AA109" s="37">
        <v>20</v>
      </c>
      <c r="AB109" s="34"/>
      <c r="AC109" s="15"/>
      <c r="AD109" s="15"/>
      <c r="AE109" s="15"/>
      <c r="AF109" s="15"/>
      <c r="AG109" s="37"/>
      <c r="AH109" s="38"/>
      <c r="AI109" s="93" t="s">
        <v>49</v>
      </c>
      <c r="AJ109" s="147" t="s">
        <v>268</v>
      </c>
    </row>
    <row r="110" spans="1:36" ht="42" customHeight="1">
      <c r="A110" s="56">
        <v>5</v>
      </c>
      <c r="B110" s="89" t="s">
        <v>260</v>
      </c>
      <c r="C110" s="103"/>
      <c r="D110" s="37"/>
      <c r="E110" s="38"/>
      <c r="F110" s="35">
        <v>1</v>
      </c>
      <c r="G110" s="37"/>
      <c r="H110" s="34"/>
      <c r="I110" s="57"/>
      <c r="J110" s="61"/>
      <c r="K110" s="72"/>
      <c r="L110" s="56"/>
      <c r="M110" s="39"/>
      <c r="N110" s="36"/>
      <c r="O110" s="87">
        <v>20</v>
      </c>
      <c r="P110" s="45">
        <v>25</v>
      </c>
      <c r="Q110" s="58">
        <v>10</v>
      </c>
      <c r="R110" s="59">
        <v>10</v>
      </c>
      <c r="S110" s="59"/>
      <c r="T110" s="59"/>
      <c r="U110" s="59">
        <v>5</v>
      </c>
      <c r="V110" s="60"/>
      <c r="W110" s="35"/>
      <c r="X110" s="37"/>
      <c r="Y110" s="37"/>
      <c r="Z110" s="37"/>
      <c r="AA110" s="37"/>
      <c r="AB110" s="34"/>
      <c r="AC110" s="15">
        <v>10</v>
      </c>
      <c r="AD110" s="15"/>
      <c r="AE110" s="15"/>
      <c r="AF110" s="15"/>
      <c r="AG110" s="37">
        <v>15</v>
      </c>
      <c r="AH110" s="38"/>
      <c r="AI110" s="93" t="s">
        <v>49</v>
      </c>
      <c r="AJ110" s="147" t="s">
        <v>268</v>
      </c>
    </row>
    <row r="111" spans="1:36" ht="45.75" customHeight="1">
      <c r="A111" s="56">
        <v>6</v>
      </c>
      <c r="B111" s="89" t="s">
        <v>259</v>
      </c>
      <c r="C111" s="103">
        <v>2</v>
      </c>
      <c r="D111" s="37"/>
      <c r="E111" s="38"/>
      <c r="F111" s="35"/>
      <c r="G111" s="37"/>
      <c r="H111" s="34"/>
      <c r="I111" s="57">
        <v>1</v>
      </c>
      <c r="J111" s="61"/>
      <c r="K111" s="72"/>
      <c r="L111" s="56">
        <v>1</v>
      </c>
      <c r="M111" s="39" t="s">
        <v>89</v>
      </c>
      <c r="N111" s="36"/>
      <c r="O111" s="87">
        <v>10</v>
      </c>
      <c r="P111" s="45">
        <v>25</v>
      </c>
      <c r="Q111" s="58">
        <v>20</v>
      </c>
      <c r="R111" s="59">
        <v>10</v>
      </c>
      <c r="S111" s="59"/>
      <c r="T111" s="59"/>
      <c r="U111" s="59"/>
      <c r="V111" s="60"/>
      <c r="W111" s="35">
        <v>10</v>
      </c>
      <c r="X111" s="37"/>
      <c r="Y111" s="37"/>
      <c r="Z111" s="37"/>
      <c r="AA111" s="37">
        <v>15</v>
      </c>
      <c r="AB111" s="34"/>
      <c r="AC111" s="15"/>
      <c r="AD111" s="15"/>
      <c r="AE111" s="15"/>
      <c r="AF111" s="15"/>
      <c r="AG111" s="37"/>
      <c r="AH111" s="38"/>
      <c r="AI111" s="93" t="s">
        <v>49</v>
      </c>
      <c r="AJ111" s="147" t="s">
        <v>268</v>
      </c>
    </row>
    <row r="112" spans="1:36" ht="25.5">
      <c r="A112" s="56">
        <v>7</v>
      </c>
      <c r="B112" s="89" t="s">
        <v>261</v>
      </c>
      <c r="C112" s="103">
        <v>2</v>
      </c>
      <c r="D112" s="37"/>
      <c r="E112" s="38"/>
      <c r="F112" s="35"/>
      <c r="G112" s="37"/>
      <c r="H112" s="34"/>
      <c r="I112" s="57">
        <v>2</v>
      </c>
      <c r="J112" s="61"/>
      <c r="K112" s="72"/>
      <c r="L112" s="56">
        <v>2</v>
      </c>
      <c r="M112" s="39" t="s">
        <v>83</v>
      </c>
      <c r="N112" s="36"/>
      <c r="O112" s="87">
        <v>40</v>
      </c>
      <c r="P112" s="45">
        <v>40</v>
      </c>
      <c r="Q112" s="58">
        <v>20</v>
      </c>
      <c r="R112" s="59">
        <v>20</v>
      </c>
      <c r="S112" s="59"/>
      <c r="T112" s="59"/>
      <c r="U112" s="59"/>
      <c r="V112" s="60"/>
      <c r="W112" s="35">
        <v>20</v>
      </c>
      <c r="X112" s="37">
        <v>20</v>
      </c>
      <c r="Y112" s="37"/>
      <c r="Z112" s="37"/>
      <c r="AA112" s="37"/>
      <c r="AB112" s="34"/>
      <c r="AC112" s="15"/>
      <c r="AD112" s="15"/>
      <c r="AE112" s="15"/>
      <c r="AF112" s="15"/>
      <c r="AG112" s="37"/>
      <c r="AH112" s="38"/>
      <c r="AI112" s="93" t="s">
        <v>49</v>
      </c>
      <c r="AJ112" s="147" t="s">
        <v>268</v>
      </c>
    </row>
    <row r="113" spans="1:36" ht="25.5">
      <c r="A113" s="56">
        <v>8</v>
      </c>
      <c r="B113" s="89" t="s">
        <v>143</v>
      </c>
      <c r="C113" s="103">
        <v>1</v>
      </c>
      <c r="D113" s="37"/>
      <c r="E113" s="38"/>
      <c r="F113" s="35"/>
      <c r="G113" s="37"/>
      <c r="H113" s="34"/>
      <c r="I113" s="57">
        <f>C113+F113</f>
        <v>1</v>
      </c>
      <c r="J113" s="61">
        <f>D113+G113</f>
        <v>0</v>
      </c>
      <c r="K113" s="72">
        <f>E113+H113</f>
        <v>0</v>
      </c>
      <c r="L113" s="56">
        <f>SUM(I113:K113)</f>
        <v>1</v>
      </c>
      <c r="M113" s="39" t="s">
        <v>89</v>
      </c>
      <c r="N113" s="36"/>
      <c r="O113" s="87">
        <v>30</v>
      </c>
      <c r="P113" s="45">
        <f>SUM(Q113:V113)</f>
        <v>30</v>
      </c>
      <c r="Q113" s="58">
        <f>W113+AC113</f>
        <v>10</v>
      </c>
      <c r="R113" s="59">
        <f>X113+AD113</f>
        <v>10</v>
      </c>
      <c r="S113" s="59">
        <v>10</v>
      </c>
      <c r="T113" s="59">
        <f>Z113+AF113</f>
        <v>0</v>
      </c>
      <c r="U113" s="59"/>
      <c r="V113" s="60">
        <f>AB113+AH113</f>
        <v>0</v>
      </c>
      <c r="W113" s="35">
        <v>10</v>
      </c>
      <c r="X113" s="37">
        <v>10</v>
      </c>
      <c r="Y113" s="37">
        <v>10</v>
      </c>
      <c r="Z113" s="37"/>
      <c r="AA113" s="37">
        <v>5</v>
      </c>
      <c r="AB113" s="34"/>
      <c r="AC113" s="15"/>
      <c r="AD113" s="15"/>
      <c r="AE113" s="15"/>
      <c r="AF113" s="15"/>
      <c r="AG113" s="37"/>
      <c r="AH113" s="38"/>
      <c r="AI113" s="192" t="s">
        <v>49</v>
      </c>
      <c r="AJ113" s="147" t="s">
        <v>268</v>
      </c>
    </row>
    <row r="114" spans="1:36" ht="21" customHeight="1">
      <c r="A114" s="56">
        <v>9</v>
      </c>
      <c r="B114" s="89" t="s">
        <v>213</v>
      </c>
      <c r="C114" s="103"/>
      <c r="D114" s="37"/>
      <c r="E114" s="38"/>
      <c r="F114" s="35">
        <v>1</v>
      </c>
      <c r="G114" s="37"/>
      <c r="H114" s="34"/>
      <c r="I114" s="57">
        <v>1</v>
      </c>
      <c r="J114" s="61"/>
      <c r="K114" s="72"/>
      <c r="L114" s="56">
        <v>1</v>
      </c>
      <c r="M114" s="39" t="s">
        <v>83</v>
      </c>
      <c r="N114" s="36"/>
      <c r="O114" s="87">
        <v>30</v>
      </c>
      <c r="P114" s="45">
        <v>30</v>
      </c>
      <c r="Q114" s="58">
        <v>10</v>
      </c>
      <c r="R114" s="59">
        <v>20</v>
      </c>
      <c r="S114" s="59"/>
      <c r="T114" s="59"/>
      <c r="U114" s="59"/>
      <c r="V114" s="60"/>
      <c r="W114" s="35"/>
      <c r="X114" s="37"/>
      <c r="Y114" s="37"/>
      <c r="Z114" s="37"/>
      <c r="AA114" s="37"/>
      <c r="AB114" s="34"/>
      <c r="AC114" s="15">
        <v>10</v>
      </c>
      <c r="AD114" s="15">
        <v>20</v>
      </c>
      <c r="AE114" s="15"/>
      <c r="AF114" s="15"/>
      <c r="AG114" s="37"/>
      <c r="AH114" s="38"/>
      <c r="AI114" s="93" t="s">
        <v>49</v>
      </c>
      <c r="AJ114" s="147" t="s">
        <v>268</v>
      </c>
    </row>
    <row r="115" spans="1:36" ht="13.5" thickBot="1">
      <c r="A115" s="106"/>
      <c r="B115" s="111" t="s">
        <v>34</v>
      </c>
      <c r="C115" s="112">
        <f>SUM(C106:C114)</f>
        <v>7</v>
      </c>
      <c r="D115" s="113"/>
      <c r="E115" s="114"/>
      <c r="F115" s="115">
        <f>SUM(F106:F114)</f>
        <v>6</v>
      </c>
      <c r="G115" s="113"/>
      <c r="H115" s="116"/>
      <c r="I115" s="115">
        <f>SUM(I106:I114)</f>
        <v>12</v>
      </c>
      <c r="J115" s="113"/>
      <c r="K115" s="105"/>
      <c r="L115" s="106">
        <f>SUM(L106:L114)</f>
        <v>12</v>
      </c>
      <c r="M115" s="117"/>
      <c r="N115" s="118"/>
      <c r="O115" s="119">
        <f>SUM(O106:O114)</f>
        <v>270</v>
      </c>
      <c r="P115" s="119">
        <f>SUM(P106:P114)</f>
        <v>335</v>
      </c>
      <c r="Q115" s="120"/>
      <c r="R115" s="121"/>
      <c r="S115" s="121"/>
      <c r="T115" s="121"/>
      <c r="U115" s="121"/>
      <c r="V115" s="122"/>
      <c r="W115" s="115">
        <f>SUM(W106:W114)</f>
        <v>60</v>
      </c>
      <c r="X115" s="113"/>
      <c r="Y115" s="113">
        <f>SUM(Y108:Y114)</f>
        <v>10</v>
      </c>
      <c r="Z115" s="113"/>
      <c r="AA115" s="113">
        <f>SUM(AA108:AA114)</f>
        <v>40</v>
      </c>
      <c r="AB115" s="116"/>
      <c r="AC115" s="123">
        <f>SUM(AC106:AC114)</f>
        <v>80</v>
      </c>
      <c r="AD115" s="123">
        <f>SUM(AD106:AD114)</f>
        <v>35</v>
      </c>
      <c r="AE115" s="123">
        <f>SUM(AE106:AE114)</f>
        <v>40</v>
      </c>
      <c r="AF115" s="123"/>
      <c r="AG115" s="113">
        <f>SUM(AG106:AG114)</f>
        <v>40</v>
      </c>
      <c r="AH115" s="114"/>
      <c r="AI115" s="200"/>
      <c r="AJ115" s="139"/>
    </row>
    <row r="116" spans="1:36" ht="13.5" thickBot="1">
      <c r="A116" s="567" t="s">
        <v>6</v>
      </c>
      <c r="B116" s="568"/>
      <c r="C116" s="24">
        <v>27</v>
      </c>
      <c r="D116" s="25">
        <v>3</v>
      </c>
      <c r="E116" s="23">
        <f>SUM(E76:E115)</f>
        <v>0</v>
      </c>
      <c r="F116" s="24">
        <v>27</v>
      </c>
      <c r="G116" s="25">
        <v>3</v>
      </c>
      <c r="H116" s="23">
        <f>SUM(H76:H115)</f>
        <v>0</v>
      </c>
      <c r="I116" s="73">
        <v>54</v>
      </c>
      <c r="J116" s="74">
        <v>6</v>
      </c>
      <c r="K116" s="75">
        <f>SUM(K76:K115)</f>
        <v>0</v>
      </c>
      <c r="L116" s="8">
        <v>60</v>
      </c>
      <c r="M116" s="63">
        <f>COUNTIF(M76:M115,"EGZ")</f>
        <v>5</v>
      </c>
      <c r="N116" s="62">
        <f>COUNTIF(N76:N115,"EGZ")</f>
        <v>6</v>
      </c>
      <c r="O116" s="82">
        <v>1365</v>
      </c>
      <c r="P116" s="8">
        <v>1640</v>
      </c>
      <c r="Q116" s="62">
        <f aca="true" t="shared" si="29" ref="Q116:V116">SUM(Q76:Q115)</f>
        <v>605</v>
      </c>
      <c r="R116" s="63">
        <f t="shared" si="29"/>
        <v>210</v>
      </c>
      <c r="S116" s="63">
        <f t="shared" si="29"/>
        <v>295</v>
      </c>
      <c r="T116" s="63">
        <f t="shared" si="29"/>
        <v>440</v>
      </c>
      <c r="U116" s="63">
        <f t="shared" si="29"/>
        <v>250</v>
      </c>
      <c r="V116" s="64">
        <f t="shared" si="29"/>
        <v>0</v>
      </c>
      <c r="W116" s="64">
        <v>270</v>
      </c>
      <c r="X116" s="64">
        <v>70</v>
      </c>
      <c r="Y116" s="64">
        <v>130</v>
      </c>
      <c r="Z116" s="64">
        <v>225</v>
      </c>
      <c r="AA116" s="64">
        <v>165</v>
      </c>
      <c r="AB116" s="64">
        <f>SUM(AB76:AB115)</f>
        <v>0</v>
      </c>
      <c r="AC116" s="64">
        <v>205</v>
      </c>
      <c r="AD116" s="64">
        <v>95</v>
      </c>
      <c r="AE116" s="64">
        <v>115</v>
      </c>
      <c r="AF116" s="64">
        <v>305</v>
      </c>
      <c r="AG116" s="64">
        <v>110</v>
      </c>
      <c r="AH116" s="64">
        <f>SUM(AH76:AH115)</f>
        <v>0</v>
      </c>
      <c r="AI116" s="65"/>
      <c r="AJ116" s="66"/>
    </row>
    <row r="117" spans="1:36" ht="9.75" customHeight="1" thickBot="1">
      <c r="A117" s="2"/>
      <c r="B117" s="8" t="s">
        <v>34</v>
      </c>
      <c r="C117" s="559">
        <f>SUM(C116:E116)</f>
        <v>30</v>
      </c>
      <c r="D117" s="566"/>
      <c r="E117" s="565"/>
      <c r="F117" s="559">
        <f>SUM(F116:H116)</f>
        <v>30</v>
      </c>
      <c r="G117" s="566"/>
      <c r="H117" s="566"/>
      <c r="I117" s="76"/>
      <c r="J117" s="569" t="s">
        <v>43</v>
      </c>
      <c r="K117" s="570"/>
      <c r="L117" s="571"/>
      <c r="M117" s="572" t="s">
        <v>44</v>
      </c>
      <c r="N117" s="573"/>
      <c r="O117" s="84"/>
      <c r="P117" s="17"/>
      <c r="Q117" s="574">
        <v>1365</v>
      </c>
      <c r="R117" s="575"/>
      <c r="S117" s="575"/>
      <c r="T117" s="576"/>
      <c r="U117" s="554">
        <v>275</v>
      </c>
      <c r="V117" s="555"/>
      <c r="W117" s="556"/>
      <c r="X117" s="557"/>
      <c r="Y117" s="557"/>
      <c r="Z117" s="558"/>
      <c r="AA117" s="559"/>
      <c r="AB117" s="560"/>
      <c r="AC117" s="556"/>
      <c r="AD117" s="557"/>
      <c r="AE117" s="557"/>
      <c r="AF117" s="558"/>
      <c r="AG117" s="559"/>
      <c r="AH117" s="560"/>
      <c r="AI117" s="18"/>
      <c r="AJ117" s="19"/>
    </row>
    <row r="118" spans="1:36" ht="9" customHeight="1" thickBot="1">
      <c r="A118" s="2"/>
      <c r="B118" s="71"/>
      <c r="C118" s="71"/>
      <c r="D118" s="71"/>
      <c r="E118" s="77"/>
      <c r="F118" s="71"/>
      <c r="G118" s="71"/>
      <c r="H118" s="71"/>
      <c r="I118" s="2"/>
      <c r="J118" s="561" t="s">
        <v>41</v>
      </c>
      <c r="K118" s="562"/>
      <c r="L118" s="562"/>
      <c r="M118" s="562"/>
      <c r="N118" s="563"/>
      <c r="O118" s="83"/>
      <c r="P118" s="17"/>
      <c r="Q118" s="554">
        <v>1640</v>
      </c>
      <c r="R118" s="564"/>
      <c r="S118" s="564"/>
      <c r="T118" s="564"/>
      <c r="U118" s="564"/>
      <c r="V118" s="565"/>
      <c r="W118" s="559"/>
      <c r="X118" s="564"/>
      <c r="Y118" s="564"/>
      <c r="Z118" s="564"/>
      <c r="AA118" s="564"/>
      <c r="AB118" s="565"/>
      <c r="AC118" s="559"/>
      <c r="AD118" s="566"/>
      <c r="AE118" s="566"/>
      <c r="AF118" s="566"/>
      <c r="AG118" s="566"/>
      <c r="AH118" s="560"/>
      <c r="AI118" s="18"/>
      <c r="AJ118" s="19"/>
    </row>
    <row r="119" spans="1:36" ht="3" customHeight="1" thickBo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17"/>
      <c r="N119" s="17"/>
      <c r="O119" s="17"/>
      <c r="P119" s="17"/>
      <c r="Q119" s="21"/>
      <c r="R119" s="21"/>
      <c r="S119" s="21"/>
      <c r="T119" s="21"/>
      <c r="U119" s="21"/>
      <c r="V119" s="22"/>
      <c r="W119" s="20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18"/>
      <c r="AJ119" s="19"/>
    </row>
    <row r="120" spans="1:36" ht="12.75">
      <c r="A120" s="629" t="s">
        <v>22</v>
      </c>
      <c r="B120" s="469"/>
      <c r="C120" s="467" t="s">
        <v>20</v>
      </c>
      <c r="D120" s="468"/>
      <c r="E120" s="468"/>
      <c r="F120" s="468"/>
      <c r="G120" s="468"/>
      <c r="H120" s="468"/>
      <c r="I120" s="468"/>
      <c r="J120" s="468"/>
      <c r="K120" s="468"/>
      <c r="L120" s="468"/>
      <c r="M120" s="469"/>
      <c r="N120" s="467" t="s">
        <v>21</v>
      </c>
      <c r="O120" s="468"/>
      <c r="P120" s="470"/>
      <c r="Q120" s="437"/>
      <c r="R120" s="201"/>
      <c r="S120" s="202"/>
      <c r="T120" s="202"/>
      <c r="U120" s="202"/>
      <c r="V120" s="203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/>
      <c r="AH120" s="202"/>
      <c r="AI120" s="202"/>
      <c r="AJ120" s="202"/>
    </row>
    <row r="121" spans="1:36" ht="7.5" customHeight="1">
      <c r="A121" s="617" t="s">
        <v>17</v>
      </c>
      <c r="B121" s="618"/>
      <c r="C121" s="619">
        <v>15</v>
      </c>
      <c r="D121" s="620"/>
      <c r="E121" s="620"/>
      <c r="F121" s="620"/>
      <c r="G121" s="620"/>
      <c r="H121" s="620"/>
      <c r="I121" s="620"/>
      <c r="J121" s="620"/>
      <c r="K121" s="620"/>
      <c r="L121" s="620"/>
      <c r="M121" s="621"/>
      <c r="N121" s="619">
        <v>15</v>
      </c>
      <c r="O121" s="620"/>
      <c r="P121" s="620"/>
      <c r="Q121" s="622"/>
      <c r="R121" s="204"/>
      <c r="S121" s="202"/>
      <c r="T121" s="202"/>
      <c r="U121" s="202"/>
      <c r="V121" s="205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2"/>
      <c r="AG121" s="202"/>
      <c r="AH121" s="202"/>
      <c r="AI121" s="202"/>
      <c r="AJ121" s="202"/>
    </row>
    <row r="122" spans="1:36" ht="9" customHeight="1">
      <c r="A122" s="617" t="s">
        <v>18</v>
      </c>
      <c r="B122" s="618"/>
      <c r="C122" s="619">
        <v>15</v>
      </c>
      <c r="D122" s="620"/>
      <c r="E122" s="620"/>
      <c r="F122" s="620"/>
      <c r="G122" s="620"/>
      <c r="H122" s="620"/>
      <c r="I122" s="620"/>
      <c r="J122" s="620"/>
      <c r="K122" s="620"/>
      <c r="L122" s="620"/>
      <c r="M122" s="621"/>
      <c r="N122" s="619">
        <v>15</v>
      </c>
      <c r="O122" s="620"/>
      <c r="P122" s="620"/>
      <c r="Q122" s="622"/>
      <c r="R122" s="204"/>
      <c r="S122" s="202"/>
      <c r="T122" s="202"/>
      <c r="U122" s="202"/>
      <c r="V122" s="205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2"/>
      <c r="AG122" s="202"/>
      <c r="AH122" s="202"/>
      <c r="AI122" s="202"/>
      <c r="AJ122" s="202"/>
    </row>
    <row r="123" spans="1:36" ht="8.25" customHeight="1" thickBot="1">
      <c r="A123" s="623" t="s">
        <v>19</v>
      </c>
      <c r="B123" s="624"/>
      <c r="C123" s="625">
        <v>0</v>
      </c>
      <c r="D123" s="626"/>
      <c r="E123" s="626"/>
      <c r="F123" s="626"/>
      <c r="G123" s="626"/>
      <c r="H123" s="626"/>
      <c r="I123" s="626"/>
      <c r="J123" s="626"/>
      <c r="K123" s="626"/>
      <c r="L123" s="626"/>
      <c r="M123" s="627"/>
      <c r="N123" s="625">
        <v>0</v>
      </c>
      <c r="O123" s="626"/>
      <c r="P123" s="626"/>
      <c r="Q123" s="628"/>
      <c r="R123" s="204"/>
      <c r="S123" s="202"/>
      <c r="T123" s="202"/>
      <c r="U123" s="202"/>
      <c r="V123" s="205"/>
      <c r="W123" s="202"/>
      <c r="X123" s="202"/>
      <c r="Y123" s="202"/>
      <c r="Z123" s="202"/>
      <c r="AA123" s="202"/>
      <c r="AB123" s="202"/>
      <c r="AC123" s="202"/>
      <c r="AD123" s="202"/>
      <c r="AE123" s="202"/>
      <c r="AF123" s="202"/>
      <c r="AG123" s="202"/>
      <c r="AH123" s="202"/>
      <c r="AI123" s="202"/>
      <c r="AJ123" s="202"/>
    </row>
    <row r="124" spans="1:36" ht="9" customHeight="1">
      <c r="A124" s="205"/>
      <c r="B124" s="205"/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2"/>
      <c r="T124" s="202"/>
      <c r="U124" s="202"/>
      <c r="V124" s="205"/>
      <c r="W124" s="202"/>
      <c r="X124" s="202"/>
      <c r="Y124" s="202"/>
      <c r="Z124" s="202"/>
      <c r="AA124" s="202"/>
      <c r="AB124" s="202"/>
      <c r="AC124" s="202"/>
      <c r="AD124" s="202"/>
      <c r="AE124" s="202"/>
      <c r="AF124" s="202"/>
      <c r="AG124" s="202"/>
      <c r="AH124" s="202"/>
      <c r="AI124" s="202"/>
      <c r="AJ124" s="202"/>
    </row>
    <row r="125" spans="1:36" ht="3.75" customHeight="1" hidden="1">
      <c r="A125" s="5"/>
      <c r="B125" s="5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1"/>
      <c r="T125" s="1"/>
      <c r="U125" s="1"/>
      <c r="V125" s="5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2.75">
      <c r="A126" s="471" t="s">
        <v>39</v>
      </c>
      <c r="B126" s="47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8.25" customHeight="1" thickBot="1">
      <c r="A127" s="577" t="s">
        <v>33</v>
      </c>
      <c r="B127" s="577"/>
      <c r="C127" s="577"/>
      <c r="D127" s="577"/>
      <c r="E127" s="577"/>
      <c r="F127" s="577"/>
      <c r="G127" s="577"/>
      <c r="H127" s="577"/>
      <c r="I127" s="577"/>
      <c r="J127" s="577"/>
      <c r="K127" s="577"/>
      <c r="L127" s="577"/>
      <c r="M127" s="577"/>
      <c r="N127" s="577"/>
      <c r="O127" s="577"/>
      <c r="P127" s="577"/>
      <c r="Q127" s="577"/>
      <c r="R127" s="577"/>
      <c r="S127" s="577"/>
      <c r="T127" s="577"/>
      <c r="U127" s="577"/>
      <c r="V127" s="577"/>
      <c r="W127" s="577"/>
      <c r="X127" s="577"/>
      <c r="Y127" s="577"/>
      <c r="Z127" s="577"/>
      <c r="AA127" s="577"/>
      <c r="AB127" s="577"/>
      <c r="AC127" s="577"/>
      <c r="AD127" s="577"/>
      <c r="AE127" s="577"/>
      <c r="AF127" s="577"/>
      <c r="AG127" s="577"/>
      <c r="AH127" s="577"/>
      <c r="AI127" s="41"/>
      <c r="AJ127" s="41"/>
    </row>
    <row r="128" spans="1:36" ht="8.25" customHeight="1">
      <c r="A128" s="578" t="s">
        <v>249</v>
      </c>
      <c r="B128" s="579"/>
      <c r="C128" s="579"/>
      <c r="D128" s="579"/>
      <c r="E128" s="579"/>
      <c r="F128" s="579"/>
      <c r="G128" s="579"/>
      <c r="H128" s="579"/>
      <c r="I128" s="579"/>
      <c r="J128" s="579"/>
      <c r="K128" s="579"/>
      <c r="L128" s="579"/>
      <c r="M128" s="579"/>
      <c r="N128" s="579"/>
      <c r="O128" s="579"/>
      <c r="P128" s="579"/>
      <c r="Q128" s="579"/>
      <c r="R128" s="579"/>
      <c r="S128" s="579"/>
      <c r="T128" s="579"/>
      <c r="U128" s="579"/>
      <c r="V128" s="579"/>
      <c r="W128" s="579"/>
      <c r="X128" s="579"/>
      <c r="Y128" s="579"/>
      <c r="Z128" s="579"/>
      <c r="AA128" s="579"/>
      <c r="AB128" s="579"/>
      <c r="AC128" s="579"/>
      <c r="AD128" s="579"/>
      <c r="AE128" s="579"/>
      <c r="AF128" s="579"/>
      <c r="AG128" s="579"/>
      <c r="AH128" s="579"/>
      <c r="AI128" s="169"/>
      <c r="AJ128" s="170"/>
    </row>
    <row r="129" spans="1:36" ht="8.25" customHeight="1">
      <c r="A129" s="453" t="s">
        <v>23</v>
      </c>
      <c r="B129" s="453" t="s">
        <v>24</v>
      </c>
      <c r="C129" s="450" t="s">
        <v>7</v>
      </c>
      <c r="D129" s="450"/>
      <c r="E129" s="450"/>
      <c r="F129" s="450"/>
      <c r="G129" s="450"/>
      <c r="H129" s="450"/>
      <c r="I129" s="450"/>
      <c r="J129" s="450"/>
      <c r="K129" s="450"/>
      <c r="L129" s="532"/>
      <c r="M129" s="422" t="s">
        <v>10</v>
      </c>
      <c r="N129" s="422"/>
      <c r="O129" s="451" t="s">
        <v>48</v>
      </c>
      <c r="P129" s="460" t="s">
        <v>47</v>
      </c>
      <c r="Q129" s="450" t="s">
        <v>1</v>
      </c>
      <c r="R129" s="450"/>
      <c r="S129" s="450"/>
      <c r="T129" s="450"/>
      <c r="U129" s="450"/>
      <c r="V129" s="450"/>
      <c r="W129" s="450" t="s">
        <v>0</v>
      </c>
      <c r="X129" s="450"/>
      <c r="Y129" s="450"/>
      <c r="Z129" s="450"/>
      <c r="AA129" s="450"/>
      <c r="AB129" s="450"/>
      <c r="AC129" s="450" t="s">
        <v>32</v>
      </c>
      <c r="AD129" s="450"/>
      <c r="AE129" s="450"/>
      <c r="AF129" s="450"/>
      <c r="AG129" s="450"/>
      <c r="AH129" s="450"/>
      <c r="AI129" s="450" t="s">
        <v>31</v>
      </c>
      <c r="AJ129" s="450" t="s">
        <v>25</v>
      </c>
    </row>
    <row r="130" spans="1:36" ht="8.25" customHeight="1">
      <c r="A130" s="453"/>
      <c r="B130" s="453"/>
      <c r="C130" s="450" t="s">
        <v>36</v>
      </c>
      <c r="D130" s="450"/>
      <c r="E130" s="450"/>
      <c r="F130" s="450"/>
      <c r="G130" s="450"/>
      <c r="H130" s="450"/>
      <c r="I130" s="450" t="s">
        <v>35</v>
      </c>
      <c r="J130" s="450"/>
      <c r="K130" s="450"/>
      <c r="L130" s="532"/>
      <c r="M130" s="422"/>
      <c r="N130" s="422"/>
      <c r="O130" s="580"/>
      <c r="P130" s="460"/>
      <c r="Q130" s="450"/>
      <c r="R130" s="450"/>
      <c r="S130" s="450"/>
      <c r="T130" s="450"/>
      <c r="U130" s="450"/>
      <c r="V130" s="450"/>
      <c r="W130" s="450"/>
      <c r="X130" s="450"/>
      <c r="Y130" s="450"/>
      <c r="Z130" s="450"/>
      <c r="AA130" s="450"/>
      <c r="AB130" s="450"/>
      <c r="AC130" s="450"/>
      <c r="AD130" s="450"/>
      <c r="AE130" s="450"/>
      <c r="AF130" s="450"/>
      <c r="AG130" s="450"/>
      <c r="AH130" s="450"/>
      <c r="AI130" s="450"/>
      <c r="AJ130" s="450"/>
    </row>
    <row r="131" spans="1:36" ht="8.25" customHeight="1">
      <c r="A131" s="453"/>
      <c r="B131" s="453"/>
      <c r="C131" s="450" t="s">
        <v>4</v>
      </c>
      <c r="D131" s="450"/>
      <c r="E131" s="532"/>
      <c r="F131" s="450" t="s">
        <v>5</v>
      </c>
      <c r="G131" s="450"/>
      <c r="H131" s="450"/>
      <c r="I131" s="450" t="s">
        <v>37</v>
      </c>
      <c r="J131" s="450" t="s">
        <v>14</v>
      </c>
      <c r="K131" s="450" t="s">
        <v>15</v>
      </c>
      <c r="L131" s="450" t="s">
        <v>40</v>
      </c>
      <c r="M131" s="450" t="s">
        <v>13</v>
      </c>
      <c r="N131" s="450"/>
      <c r="O131" s="580"/>
      <c r="P131" s="460"/>
      <c r="Q131" s="450"/>
      <c r="R131" s="450"/>
      <c r="S131" s="450"/>
      <c r="T131" s="450"/>
      <c r="U131" s="450"/>
      <c r="V131" s="450"/>
      <c r="W131" s="450" t="s">
        <v>30</v>
      </c>
      <c r="X131" s="450"/>
      <c r="Y131" s="450"/>
      <c r="Z131" s="450"/>
      <c r="AA131" s="450"/>
      <c r="AB131" s="450"/>
      <c r="AC131" s="450" t="s">
        <v>30</v>
      </c>
      <c r="AD131" s="450"/>
      <c r="AE131" s="450"/>
      <c r="AF131" s="450"/>
      <c r="AG131" s="450"/>
      <c r="AH131" s="450"/>
      <c r="AI131" s="450"/>
      <c r="AJ131" s="450"/>
    </row>
    <row r="132" spans="1:36" ht="8.25" customHeight="1">
      <c r="A132" s="453"/>
      <c r="B132" s="453"/>
      <c r="C132" s="144" t="s">
        <v>37</v>
      </c>
      <c r="D132" s="144" t="s">
        <v>14</v>
      </c>
      <c r="E132" s="144" t="s">
        <v>15</v>
      </c>
      <c r="F132" s="144" t="s">
        <v>37</v>
      </c>
      <c r="G132" s="144" t="s">
        <v>14</v>
      </c>
      <c r="H132" s="144" t="s">
        <v>15</v>
      </c>
      <c r="I132" s="450"/>
      <c r="J132" s="450"/>
      <c r="K132" s="450"/>
      <c r="L132" s="532"/>
      <c r="M132" s="144" t="s">
        <v>4</v>
      </c>
      <c r="N132" s="144" t="s">
        <v>5</v>
      </c>
      <c r="O132" s="580"/>
      <c r="P132" s="460"/>
      <c r="Q132" s="144" t="s">
        <v>2</v>
      </c>
      <c r="R132" s="144" t="s">
        <v>3</v>
      </c>
      <c r="S132" s="144" t="s">
        <v>11</v>
      </c>
      <c r="T132" s="144" t="s">
        <v>14</v>
      </c>
      <c r="U132" s="144" t="s">
        <v>28</v>
      </c>
      <c r="V132" s="144" t="s">
        <v>15</v>
      </c>
      <c r="W132" s="144" t="s">
        <v>2</v>
      </c>
      <c r="X132" s="144" t="s">
        <v>3</v>
      </c>
      <c r="Y132" s="144" t="s">
        <v>11</v>
      </c>
      <c r="Z132" s="144" t="s">
        <v>14</v>
      </c>
      <c r="AA132" s="144" t="s">
        <v>28</v>
      </c>
      <c r="AB132" s="144" t="s">
        <v>15</v>
      </c>
      <c r="AC132" s="144" t="s">
        <v>2</v>
      </c>
      <c r="AD132" s="144" t="s">
        <v>3</v>
      </c>
      <c r="AE132" s="144" t="s">
        <v>11</v>
      </c>
      <c r="AF132" s="144" t="s">
        <v>14</v>
      </c>
      <c r="AG132" s="144" t="s">
        <v>28</v>
      </c>
      <c r="AH132" s="144" t="s">
        <v>15</v>
      </c>
      <c r="AI132" s="450"/>
      <c r="AJ132" s="450"/>
    </row>
    <row r="133" spans="1:36" ht="24" customHeight="1">
      <c r="A133" s="144">
        <v>1</v>
      </c>
      <c r="B133" s="89" t="s">
        <v>145</v>
      </c>
      <c r="C133" s="145">
        <v>3</v>
      </c>
      <c r="D133" s="145"/>
      <c r="E133" s="145"/>
      <c r="F133" s="145">
        <v>3</v>
      </c>
      <c r="G133" s="145"/>
      <c r="H133" s="145"/>
      <c r="I133" s="144">
        <f>C133+F133</f>
        <v>6</v>
      </c>
      <c r="J133" s="144">
        <f>D133+G133</f>
        <v>0</v>
      </c>
      <c r="K133" s="144">
        <f>E133+H133</f>
        <v>0</v>
      </c>
      <c r="L133" s="144">
        <f aca="true" t="shared" si="30" ref="L133:L151">SUM(I133:K133)</f>
        <v>6</v>
      </c>
      <c r="M133" s="145" t="s">
        <v>89</v>
      </c>
      <c r="N133" s="145" t="s">
        <v>83</v>
      </c>
      <c r="O133" s="146">
        <f>SUM(Q133:T133)</f>
        <v>130</v>
      </c>
      <c r="P133" s="144">
        <f>SUM(Q133:V133)</f>
        <v>150</v>
      </c>
      <c r="Q133" s="143">
        <f aca="true" t="shared" si="31" ref="Q133:V148">W133+AC133</f>
        <v>40</v>
      </c>
      <c r="R133" s="143">
        <f t="shared" si="31"/>
        <v>0</v>
      </c>
      <c r="S133" s="143">
        <f t="shared" si="31"/>
        <v>30</v>
      </c>
      <c r="T133" s="143">
        <f t="shared" si="31"/>
        <v>60</v>
      </c>
      <c r="U133" s="143">
        <f t="shared" si="31"/>
        <v>20</v>
      </c>
      <c r="V133" s="143">
        <f t="shared" si="31"/>
        <v>0</v>
      </c>
      <c r="W133" s="145">
        <v>20</v>
      </c>
      <c r="X133" s="145"/>
      <c r="Y133" s="145">
        <v>15</v>
      </c>
      <c r="Z133" s="145">
        <v>30</v>
      </c>
      <c r="AA133" s="145">
        <v>10</v>
      </c>
      <c r="AB133" s="145"/>
      <c r="AC133" s="145">
        <v>20</v>
      </c>
      <c r="AD133" s="145"/>
      <c r="AE133" s="145">
        <v>15</v>
      </c>
      <c r="AF133" s="145">
        <v>30</v>
      </c>
      <c r="AG133" s="145">
        <v>10</v>
      </c>
      <c r="AH133" s="145"/>
      <c r="AI133" s="207" t="s">
        <v>50</v>
      </c>
      <c r="AJ133" s="147" t="s">
        <v>103</v>
      </c>
    </row>
    <row r="134" spans="1:36" ht="24" customHeight="1">
      <c r="A134" s="144">
        <v>2</v>
      </c>
      <c r="B134" s="195" t="s">
        <v>146</v>
      </c>
      <c r="C134" s="145">
        <v>1</v>
      </c>
      <c r="D134" s="145"/>
      <c r="E134" s="145"/>
      <c r="F134" s="145"/>
      <c r="G134" s="145"/>
      <c r="H134" s="145"/>
      <c r="I134" s="144">
        <f aca="true" t="shared" si="32" ref="I134:K151">C134+F134</f>
        <v>1</v>
      </c>
      <c r="J134" s="144">
        <f t="shared" si="32"/>
        <v>0</v>
      </c>
      <c r="K134" s="144">
        <f>E134+H134</f>
        <v>0</v>
      </c>
      <c r="L134" s="144">
        <f t="shared" si="30"/>
        <v>1</v>
      </c>
      <c r="M134" s="145" t="s">
        <v>83</v>
      </c>
      <c r="N134" s="145"/>
      <c r="O134" s="146">
        <f aca="true" t="shared" si="33" ref="O134:O151">SUM(Q134:T134)</f>
        <v>20</v>
      </c>
      <c r="P134" s="144">
        <f aca="true" t="shared" si="34" ref="P134:P151">SUM(Q134:V134)</f>
        <v>25</v>
      </c>
      <c r="Q134" s="143">
        <f t="shared" si="31"/>
        <v>10</v>
      </c>
      <c r="R134" s="143">
        <f t="shared" si="31"/>
        <v>0</v>
      </c>
      <c r="S134" s="143">
        <f t="shared" si="31"/>
        <v>0</v>
      </c>
      <c r="T134" s="143">
        <f t="shared" si="31"/>
        <v>10</v>
      </c>
      <c r="U134" s="143">
        <f t="shared" si="31"/>
        <v>5</v>
      </c>
      <c r="V134" s="143">
        <f t="shared" si="31"/>
        <v>0</v>
      </c>
      <c r="W134" s="145">
        <v>10</v>
      </c>
      <c r="X134" s="145"/>
      <c r="Y134" s="145"/>
      <c r="Z134" s="145">
        <v>10</v>
      </c>
      <c r="AA134" s="145">
        <v>5</v>
      </c>
      <c r="AB134" s="145"/>
      <c r="AC134" s="145"/>
      <c r="AD134" s="145"/>
      <c r="AE134" s="145"/>
      <c r="AF134" s="145"/>
      <c r="AG134" s="145"/>
      <c r="AH134" s="145"/>
      <c r="AI134" s="207" t="s">
        <v>68</v>
      </c>
      <c r="AJ134" s="147" t="s">
        <v>99</v>
      </c>
    </row>
    <row r="135" spans="1:36" ht="24" customHeight="1">
      <c r="A135" s="144">
        <v>3</v>
      </c>
      <c r="B135" s="195" t="s">
        <v>147</v>
      </c>
      <c r="C135" s="145">
        <v>3</v>
      </c>
      <c r="D135" s="145"/>
      <c r="E135" s="145"/>
      <c r="F135" s="145">
        <v>2</v>
      </c>
      <c r="G135" s="145"/>
      <c r="H135" s="145"/>
      <c r="I135" s="144">
        <f t="shared" si="32"/>
        <v>5</v>
      </c>
      <c r="J135" s="144">
        <f t="shared" si="32"/>
        <v>0</v>
      </c>
      <c r="K135" s="144">
        <f t="shared" si="32"/>
        <v>0</v>
      </c>
      <c r="L135" s="144">
        <f t="shared" si="30"/>
        <v>5</v>
      </c>
      <c r="M135" s="148" t="s">
        <v>89</v>
      </c>
      <c r="N135" s="148" t="s">
        <v>83</v>
      </c>
      <c r="O135" s="146">
        <f t="shared" si="33"/>
        <v>140</v>
      </c>
      <c r="P135" s="144">
        <f t="shared" si="34"/>
        <v>150</v>
      </c>
      <c r="Q135" s="143">
        <f t="shared" si="31"/>
        <v>40</v>
      </c>
      <c r="R135" s="143">
        <f t="shared" si="31"/>
        <v>0</v>
      </c>
      <c r="S135" s="143">
        <f t="shared" si="31"/>
        <v>0</v>
      </c>
      <c r="T135" s="143">
        <f t="shared" si="31"/>
        <v>100</v>
      </c>
      <c r="U135" s="143">
        <f t="shared" si="31"/>
        <v>10</v>
      </c>
      <c r="V135" s="143">
        <f t="shared" si="31"/>
        <v>0</v>
      </c>
      <c r="W135" s="145">
        <v>20</v>
      </c>
      <c r="X135" s="145"/>
      <c r="Y135" s="145"/>
      <c r="Z135" s="145">
        <v>50</v>
      </c>
      <c r="AA135" s="145">
        <v>5</v>
      </c>
      <c r="AB135" s="145"/>
      <c r="AC135" s="145">
        <v>20</v>
      </c>
      <c r="AD135" s="145"/>
      <c r="AE135" s="145"/>
      <c r="AF135" s="145">
        <v>50</v>
      </c>
      <c r="AG135" s="145">
        <v>5</v>
      </c>
      <c r="AH135" s="145"/>
      <c r="AI135" s="207" t="s">
        <v>50</v>
      </c>
      <c r="AJ135" s="147" t="s">
        <v>103</v>
      </c>
    </row>
    <row r="136" spans="1:36" ht="24" customHeight="1">
      <c r="A136" s="144">
        <v>4</v>
      </c>
      <c r="B136" s="195" t="s">
        <v>148</v>
      </c>
      <c r="C136" s="145">
        <v>2</v>
      </c>
      <c r="D136" s="145"/>
      <c r="E136" s="145"/>
      <c r="F136" s="145"/>
      <c r="G136" s="145"/>
      <c r="H136" s="145"/>
      <c r="I136" s="144">
        <f t="shared" si="32"/>
        <v>2</v>
      </c>
      <c r="J136" s="144">
        <f t="shared" si="32"/>
        <v>0</v>
      </c>
      <c r="K136" s="144">
        <f t="shared" si="32"/>
        <v>0</v>
      </c>
      <c r="L136" s="144">
        <f t="shared" si="30"/>
        <v>2</v>
      </c>
      <c r="M136" s="148" t="s">
        <v>89</v>
      </c>
      <c r="N136" s="145"/>
      <c r="O136" s="146">
        <f t="shared" si="33"/>
        <v>40</v>
      </c>
      <c r="P136" s="144">
        <f t="shared" si="34"/>
        <v>50</v>
      </c>
      <c r="Q136" s="143">
        <f t="shared" si="31"/>
        <v>0</v>
      </c>
      <c r="R136" s="143">
        <f t="shared" si="31"/>
        <v>0</v>
      </c>
      <c r="S136" s="143">
        <f t="shared" si="31"/>
        <v>0</v>
      </c>
      <c r="T136" s="143">
        <f t="shared" si="31"/>
        <v>40</v>
      </c>
      <c r="U136" s="143">
        <f t="shared" si="31"/>
        <v>10</v>
      </c>
      <c r="V136" s="143">
        <f t="shared" si="31"/>
        <v>0</v>
      </c>
      <c r="W136" s="145"/>
      <c r="X136" s="145"/>
      <c r="Y136" s="145"/>
      <c r="Z136" s="145">
        <v>40</v>
      </c>
      <c r="AA136" s="145">
        <v>10</v>
      </c>
      <c r="AB136" s="145"/>
      <c r="AC136" s="145"/>
      <c r="AD136" s="145"/>
      <c r="AE136" s="145"/>
      <c r="AF136" s="145"/>
      <c r="AG136" s="145"/>
      <c r="AH136" s="145"/>
      <c r="AI136" s="207" t="s">
        <v>68</v>
      </c>
      <c r="AJ136" s="147" t="s">
        <v>99</v>
      </c>
    </row>
    <row r="137" spans="1:36" ht="23.25" customHeight="1">
      <c r="A137" s="144">
        <v>5</v>
      </c>
      <c r="B137" s="195" t="s">
        <v>149</v>
      </c>
      <c r="C137" s="145">
        <v>4</v>
      </c>
      <c r="D137" s="145"/>
      <c r="E137" s="145"/>
      <c r="F137" s="145">
        <v>2</v>
      </c>
      <c r="G137" s="145"/>
      <c r="H137" s="145"/>
      <c r="I137" s="144">
        <f t="shared" si="32"/>
        <v>6</v>
      </c>
      <c r="J137" s="144">
        <f t="shared" si="32"/>
        <v>0</v>
      </c>
      <c r="K137" s="144">
        <f t="shared" si="32"/>
        <v>0</v>
      </c>
      <c r="L137" s="144">
        <f t="shared" si="30"/>
        <v>6</v>
      </c>
      <c r="M137" s="148" t="s">
        <v>89</v>
      </c>
      <c r="N137" s="145" t="s">
        <v>83</v>
      </c>
      <c r="O137" s="146">
        <v>80</v>
      </c>
      <c r="P137" s="144">
        <v>100</v>
      </c>
      <c r="Q137" s="143">
        <f t="shared" si="31"/>
        <v>30</v>
      </c>
      <c r="R137" s="143">
        <v>20</v>
      </c>
      <c r="S137" s="143">
        <f t="shared" si="31"/>
        <v>0</v>
      </c>
      <c r="T137" s="143">
        <v>30</v>
      </c>
      <c r="U137" s="143">
        <f t="shared" si="31"/>
        <v>15</v>
      </c>
      <c r="V137" s="143">
        <f t="shared" si="31"/>
        <v>0</v>
      </c>
      <c r="W137" s="145">
        <v>30</v>
      </c>
      <c r="X137" s="145">
        <v>30</v>
      </c>
      <c r="Y137" s="145"/>
      <c r="Z137" s="145">
        <v>25</v>
      </c>
      <c r="AA137" s="145">
        <v>15</v>
      </c>
      <c r="AB137" s="145"/>
      <c r="AC137" s="145"/>
      <c r="AD137" s="145">
        <v>30</v>
      </c>
      <c r="AE137" s="145"/>
      <c r="AF137" s="145">
        <v>25</v>
      </c>
      <c r="AG137" s="145"/>
      <c r="AH137" s="145"/>
      <c r="AI137" s="207" t="s">
        <v>150</v>
      </c>
      <c r="AJ137" s="147" t="s">
        <v>200</v>
      </c>
    </row>
    <row r="138" spans="1:36" ht="21" customHeight="1">
      <c r="A138" s="144">
        <v>6</v>
      </c>
      <c r="B138" s="195" t="s">
        <v>151</v>
      </c>
      <c r="C138" s="145">
        <v>1</v>
      </c>
      <c r="D138" s="145"/>
      <c r="E138" s="145"/>
      <c r="F138" s="145"/>
      <c r="G138" s="145"/>
      <c r="H138" s="145"/>
      <c r="I138" s="144">
        <f t="shared" si="32"/>
        <v>1</v>
      </c>
      <c r="J138" s="144">
        <f t="shared" si="32"/>
        <v>0</v>
      </c>
      <c r="K138" s="144">
        <f t="shared" si="32"/>
        <v>0</v>
      </c>
      <c r="L138" s="144">
        <f t="shared" si="30"/>
        <v>1</v>
      </c>
      <c r="M138" s="148" t="s">
        <v>89</v>
      </c>
      <c r="N138" s="145"/>
      <c r="O138" s="146">
        <f t="shared" si="33"/>
        <v>30</v>
      </c>
      <c r="P138" s="144">
        <f t="shared" si="34"/>
        <v>40</v>
      </c>
      <c r="Q138" s="143">
        <f t="shared" si="31"/>
        <v>10</v>
      </c>
      <c r="R138" s="143">
        <f t="shared" si="31"/>
        <v>0</v>
      </c>
      <c r="S138" s="143">
        <f t="shared" si="31"/>
        <v>0</v>
      </c>
      <c r="T138" s="143">
        <f t="shared" si="31"/>
        <v>20</v>
      </c>
      <c r="U138" s="143">
        <f t="shared" si="31"/>
        <v>10</v>
      </c>
      <c r="V138" s="143">
        <f t="shared" si="31"/>
        <v>0</v>
      </c>
      <c r="W138" s="145">
        <v>10</v>
      </c>
      <c r="X138" s="145"/>
      <c r="Y138" s="145"/>
      <c r="Z138" s="145">
        <v>20</v>
      </c>
      <c r="AA138" s="145">
        <v>10</v>
      </c>
      <c r="AB138" s="145"/>
      <c r="AC138" s="145"/>
      <c r="AD138" s="145"/>
      <c r="AE138" s="145"/>
      <c r="AF138" s="145"/>
      <c r="AG138" s="145"/>
      <c r="AH138" s="145"/>
      <c r="AI138" s="208" t="s">
        <v>68</v>
      </c>
      <c r="AJ138" s="147" t="s">
        <v>99</v>
      </c>
    </row>
    <row r="139" spans="1:36" ht="18.75" customHeight="1">
      <c r="A139" s="144">
        <v>7</v>
      </c>
      <c r="B139" s="195" t="s">
        <v>154</v>
      </c>
      <c r="C139" s="145"/>
      <c r="D139" s="145"/>
      <c r="E139" s="145"/>
      <c r="F139" s="145">
        <v>2</v>
      </c>
      <c r="G139" s="145"/>
      <c r="H139" s="145"/>
      <c r="I139" s="144">
        <f t="shared" si="32"/>
        <v>2</v>
      </c>
      <c r="J139" s="144">
        <f t="shared" si="32"/>
        <v>0</v>
      </c>
      <c r="K139" s="144">
        <f t="shared" si="32"/>
        <v>0</v>
      </c>
      <c r="L139" s="144">
        <f t="shared" si="30"/>
        <v>2</v>
      </c>
      <c r="M139" s="145"/>
      <c r="N139" s="145" t="s">
        <v>89</v>
      </c>
      <c r="O139" s="146">
        <f t="shared" si="33"/>
        <v>30</v>
      </c>
      <c r="P139" s="144">
        <f>SUM(Q139:V139)</f>
        <v>45</v>
      </c>
      <c r="Q139" s="143">
        <f t="shared" si="31"/>
        <v>15</v>
      </c>
      <c r="R139" s="143">
        <f t="shared" si="31"/>
        <v>5</v>
      </c>
      <c r="S139" s="143">
        <f t="shared" si="31"/>
        <v>0</v>
      </c>
      <c r="T139" s="143">
        <f t="shared" si="31"/>
        <v>10</v>
      </c>
      <c r="U139" s="143">
        <f t="shared" si="31"/>
        <v>15</v>
      </c>
      <c r="V139" s="143">
        <f t="shared" si="31"/>
        <v>0</v>
      </c>
      <c r="W139" s="145"/>
      <c r="X139" s="145"/>
      <c r="Y139" s="145"/>
      <c r="Z139" s="145"/>
      <c r="AA139" s="145"/>
      <c r="AB139" s="145"/>
      <c r="AC139" s="145">
        <v>15</v>
      </c>
      <c r="AD139" s="145">
        <v>5</v>
      </c>
      <c r="AE139" s="145"/>
      <c r="AF139" s="145">
        <v>10</v>
      </c>
      <c r="AG139" s="145">
        <v>15</v>
      </c>
      <c r="AH139" s="145"/>
      <c r="AI139" s="208" t="s">
        <v>155</v>
      </c>
      <c r="AJ139" s="147" t="s">
        <v>204</v>
      </c>
    </row>
    <row r="140" spans="1:36" ht="24" customHeight="1">
      <c r="A140" s="144">
        <v>8</v>
      </c>
      <c r="B140" s="195" t="s">
        <v>156</v>
      </c>
      <c r="C140" s="145"/>
      <c r="D140" s="145"/>
      <c r="E140" s="145"/>
      <c r="F140" s="145">
        <v>3</v>
      </c>
      <c r="G140" s="145"/>
      <c r="H140" s="145"/>
      <c r="I140" s="144">
        <f t="shared" si="32"/>
        <v>3</v>
      </c>
      <c r="J140" s="144">
        <f t="shared" si="32"/>
        <v>0</v>
      </c>
      <c r="K140" s="144">
        <f t="shared" si="32"/>
        <v>0</v>
      </c>
      <c r="L140" s="144">
        <f t="shared" si="30"/>
        <v>3</v>
      </c>
      <c r="M140" s="145"/>
      <c r="N140" s="145" t="s">
        <v>89</v>
      </c>
      <c r="O140" s="146">
        <f t="shared" si="33"/>
        <v>20</v>
      </c>
      <c r="P140" s="144">
        <f>SUM(Q140:V140)</f>
        <v>35</v>
      </c>
      <c r="Q140" s="143">
        <f t="shared" si="31"/>
        <v>10</v>
      </c>
      <c r="R140" s="143">
        <f t="shared" si="31"/>
        <v>0</v>
      </c>
      <c r="S140" s="143">
        <f t="shared" si="31"/>
        <v>0</v>
      </c>
      <c r="T140" s="143">
        <f t="shared" si="31"/>
        <v>10</v>
      </c>
      <c r="U140" s="143">
        <f t="shared" si="31"/>
        <v>15</v>
      </c>
      <c r="V140" s="143">
        <f t="shared" si="31"/>
        <v>0</v>
      </c>
      <c r="W140" s="145"/>
      <c r="X140" s="145"/>
      <c r="Y140" s="145"/>
      <c r="Z140" s="145"/>
      <c r="AA140" s="145"/>
      <c r="AB140" s="145"/>
      <c r="AC140" s="145">
        <v>10</v>
      </c>
      <c r="AD140" s="145"/>
      <c r="AE140" s="145"/>
      <c r="AF140" s="145">
        <v>10</v>
      </c>
      <c r="AG140" s="145">
        <v>15</v>
      </c>
      <c r="AH140" s="145"/>
      <c r="AI140" s="208" t="s">
        <v>157</v>
      </c>
      <c r="AJ140" s="147" t="s">
        <v>201</v>
      </c>
    </row>
    <row r="141" spans="1:36" ht="24" customHeight="1">
      <c r="A141" s="144">
        <v>9</v>
      </c>
      <c r="B141" s="195" t="s">
        <v>158</v>
      </c>
      <c r="C141" s="145"/>
      <c r="D141" s="145"/>
      <c r="E141" s="145"/>
      <c r="F141" s="145">
        <v>4</v>
      </c>
      <c r="G141" s="145"/>
      <c r="H141" s="145"/>
      <c r="I141" s="144">
        <f t="shared" si="32"/>
        <v>4</v>
      </c>
      <c r="J141" s="144">
        <f t="shared" si="32"/>
        <v>0</v>
      </c>
      <c r="K141" s="144">
        <f t="shared" si="32"/>
        <v>0</v>
      </c>
      <c r="L141" s="144">
        <f t="shared" si="30"/>
        <v>4</v>
      </c>
      <c r="M141" s="145"/>
      <c r="N141" s="145" t="s">
        <v>83</v>
      </c>
      <c r="O141" s="146">
        <v>80</v>
      </c>
      <c r="P141" s="144">
        <v>100</v>
      </c>
      <c r="Q141" s="143">
        <f t="shared" si="31"/>
        <v>40</v>
      </c>
      <c r="R141" s="143">
        <f t="shared" si="31"/>
        <v>10</v>
      </c>
      <c r="S141" s="143">
        <f t="shared" si="31"/>
        <v>0</v>
      </c>
      <c r="T141" s="143">
        <v>20</v>
      </c>
      <c r="U141" s="143">
        <v>20</v>
      </c>
      <c r="V141" s="143">
        <f t="shared" si="31"/>
        <v>0</v>
      </c>
      <c r="W141" s="145"/>
      <c r="X141" s="145"/>
      <c r="Y141" s="145"/>
      <c r="Z141" s="145"/>
      <c r="AA141" s="145"/>
      <c r="AB141" s="145"/>
      <c r="AC141" s="145">
        <v>40</v>
      </c>
      <c r="AD141" s="145">
        <v>10</v>
      </c>
      <c r="AE141" s="145"/>
      <c r="AF141" s="145">
        <v>30</v>
      </c>
      <c r="AG141" s="145">
        <v>20</v>
      </c>
      <c r="AH141" s="145"/>
      <c r="AI141" s="208" t="s">
        <v>159</v>
      </c>
      <c r="AJ141" s="147" t="s">
        <v>202</v>
      </c>
    </row>
    <row r="142" spans="1:36" ht="24" customHeight="1">
      <c r="A142" s="144">
        <v>10</v>
      </c>
      <c r="B142" s="195" t="s">
        <v>160</v>
      </c>
      <c r="C142" s="145">
        <v>3</v>
      </c>
      <c r="D142" s="145"/>
      <c r="E142" s="145"/>
      <c r="F142" s="145">
        <v>3</v>
      </c>
      <c r="G142" s="145"/>
      <c r="H142" s="145"/>
      <c r="I142" s="144">
        <f t="shared" si="32"/>
        <v>6</v>
      </c>
      <c r="J142" s="144">
        <f t="shared" si="32"/>
        <v>0</v>
      </c>
      <c r="K142" s="144">
        <f t="shared" si="32"/>
        <v>0</v>
      </c>
      <c r="L142" s="144">
        <f t="shared" si="30"/>
        <v>6</v>
      </c>
      <c r="M142" s="145" t="s">
        <v>89</v>
      </c>
      <c r="N142" s="145" t="s">
        <v>83</v>
      </c>
      <c r="O142" s="146">
        <f t="shared" si="33"/>
        <v>100</v>
      </c>
      <c r="P142" s="144">
        <f>SUM(Q142:V142)</f>
        <v>125</v>
      </c>
      <c r="Q142" s="143">
        <f t="shared" si="31"/>
        <v>30</v>
      </c>
      <c r="R142" s="143">
        <f t="shared" si="31"/>
        <v>0</v>
      </c>
      <c r="S142" s="143">
        <f t="shared" si="31"/>
        <v>0</v>
      </c>
      <c r="T142" s="143">
        <f t="shared" si="31"/>
        <v>70</v>
      </c>
      <c r="U142" s="143">
        <f t="shared" si="31"/>
        <v>25</v>
      </c>
      <c r="V142" s="143">
        <f t="shared" si="31"/>
        <v>0</v>
      </c>
      <c r="W142" s="145">
        <v>30</v>
      </c>
      <c r="X142" s="145"/>
      <c r="Y142" s="145"/>
      <c r="Z142" s="145">
        <v>35</v>
      </c>
      <c r="AA142" s="145">
        <v>10</v>
      </c>
      <c r="AB142" s="145"/>
      <c r="AC142" s="145"/>
      <c r="AD142" s="145"/>
      <c r="AE142" s="145"/>
      <c r="AF142" s="145">
        <v>35</v>
      </c>
      <c r="AG142" s="145">
        <v>15</v>
      </c>
      <c r="AH142" s="145"/>
      <c r="AI142" s="208" t="s">
        <v>161</v>
      </c>
      <c r="AJ142" s="147" t="s">
        <v>190</v>
      </c>
    </row>
    <row r="143" spans="1:36" ht="12.75" customHeight="1">
      <c r="A143" s="144">
        <v>11</v>
      </c>
      <c r="B143" s="195" t="s">
        <v>164</v>
      </c>
      <c r="C143" s="145">
        <v>1</v>
      </c>
      <c r="D143" s="145"/>
      <c r="E143" s="145"/>
      <c r="F143" s="145"/>
      <c r="G143" s="145"/>
      <c r="H143" s="145"/>
      <c r="I143" s="144">
        <f t="shared" si="32"/>
        <v>1</v>
      </c>
      <c r="J143" s="144">
        <f t="shared" si="32"/>
        <v>0</v>
      </c>
      <c r="K143" s="144">
        <f t="shared" si="32"/>
        <v>0</v>
      </c>
      <c r="L143" s="144">
        <f t="shared" si="30"/>
        <v>1</v>
      </c>
      <c r="M143" s="145" t="s">
        <v>89</v>
      </c>
      <c r="N143" s="145"/>
      <c r="O143" s="146">
        <f t="shared" si="33"/>
        <v>15</v>
      </c>
      <c r="P143" s="144">
        <f t="shared" si="34"/>
        <v>25</v>
      </c>
      <c r="Q143" s="143">
        <f t="shared" si="31"/>
        <v>10</v>
      </c>
      <c r="R143" s="143">
        <f t="shared" si="31"/>
        <v>5</v>
      </c>
      <c r="S143" s="143">
        <f t="shared" si="31"/>
        <v>0</v>
      </c>
      <c r="T143" s="143">
        <f t="shared" si="31"/>
        <v>0</v>
      </c>
      <c r="U143" s="143">
        <f t="shared" si="31"/>
        <v>10</v>
      </c>
      <c r="V143" s="143">
        <f t="shared" si="31"/>
        <v>0</v>
      </c>
      <c r="W143" s="145">
        <v>10</v>
      </c>
      <c r="X143" s="145">
        <v>5</v>
      </c>
      <c r="Y143" s="145"/>
      <c r="Z143" s="145"/>
      <c r="AA143" s="145">
        <v>10</v>
      </c>
      <c r="AB143" s="145"/>
      <c r="AC143" s="145"/>
      <c r="AD143" s="145"/>
      <c r="AE143" s="145"/>
      <c r="AF143" s="145"/>
      <c r="AG143" s="145"/>
      <c r="AH143" s="145"/>
      <c r="AI143" s="208" t="s">
        <v>165</v>
      </c>
      <c r="AJ143" s="147" t="s">
        <v>205</v>
      </c>
    </row>
    <row r="144" spans="1:36" ht="24" customHeight="1">
      <c r="A144" s="144">
        <v>12</v>
      </c>
      <c r="B144" s="196" t="s">
        <v>166</v>
      </c>
      <c r="C144" s="145">
        <v>1</v>
      </c>
      <c r="D144" s="145"/>
      <c r="E144" s="145"/>
      <c r="F144" s="145"/>
      <c r="G144" s="145"/>
      <c r="H144" s="145"/>
      <c r="I144" s="144">
        <f t="shared" si="32"/>
        <v>1</v>
      </c>
      <c r="J144" s="144">
        <f t="shared" si="32"/>
        <v>0</v>
      </c>
      <c r="K144" s="144">
        <f t="shared" si="32"/>
        <v>0</v>
      </c>
      <c r="L144" s="144">
        <f t="shared" si="30"/>
        <v>1</v>
      </c>
      <c r="M144" s="145" t="s">
        <v>89</v>
      </c>
      <c r="N144" s="145"/>
      <c r="O144" s="146">
        <f t="shared" si="33"/>
        <v>20</v>
      </c>
      <c r="P144" s="144">
        <f t="shared" si="34"/>
        <v>25</v>
      </c>
      <c r="Q144" s="143">
        <f t="shared" si="31"/>
        <v>10</v>
      </c>
      <c r="R144" s="143">
        <f t="shared" si="31"/>
        <v>10</v>
      </c>
      <c r="S144" s="143">
        <f t="shared" si="31"/>
        <v>0</v>
      </c>
      <c r="T144" s="143">
        <f t="shared" si="31"/>
        <v>0</v>
      </c>
      <c r="U144" s="143">
        <f t="shared" si="31"/>
        <v>5</v>
      </c>
      <c r="V144" s="143">
        <f t="shared" si="31"/>
        <v>0</v>
      </c>
      <c r="W144" s="145"/>
      <c r="X144" s="145"/>
      <c r="Y144" s="145"/>
      <c r="Z144" s="145"/>
      <c r="AA144" s="145"/>
      <c r="AB144" s="145"/>
      <c r="AC144" s="145">
        <v>10</v>
      </c>
      <c r="AD144" s="145">
        <v>10</v>
      </c>
      <c r="AE144" s="145"/>
      <c r="AF144" s="145"/>
      <c r="AG144" s="145">
        <v>5</v>
      </c>
      <c r="AH144" s="145"/>
      <c r="AI144" s="209" t="s">
        <v>167</v>
      </c>
      <c r="AJ144" s="150" t="s">
        <v>208</v>
      </c>
    </row>
    <row r="145" spans="1:36" ht="38.25" customHeight="1">
      <c r="A145" s="144">
        <v>13</v>
      </c>
      <c r="B145" s="196" t="s">
        <v>168</v>
      </c>
      <c r="C145" s="145">
        <v>2</v>
      </c>
      <c r="D145" s="145"/>
      <c r="E145" s="145"/>
      <c r="F145" s="145"/>
      <c r="G145" s="145"/>
      <c r="H145" s="145"/>
      <c r="I145" s="144">
        <f t="shared" si="32"/>
        <v>2</v>
      </c>
      <c r="J145" s="144">
        <f t="shared" si="32"/>
        <v>0</v>
      </c>
      <c r="K145" s="144">
        <f t="shared" si="32"/>
        <v>0</v>
      </c>
      <c r="L145" s="144">
        <f t="shared" si="30"/>
        <v>2</v>
      </c>
      <c r="M145" s="145" t="s">
        <v>89</v>
      </c>
      <c r="N145" s="145"/>
      <c r="O145" s="146">
        <f t="shared" si="33"/>
        <v>30</v>
      </c>
      <c r="P145" s="144">
        <f t="shared" si="34"/>
        <v>50</v>
      </c>
      <c r="Q145" s="143">
        <f t="shared" si="31"/>
        <v>15</v>
      </c>
      <c r="R145" s="143">
        <f t="shared" si="31"/>
        <v>0</v>
      </c>
      <c r="S145" s="143">
        <f t="shared" si="31"/>
        <v>0</v>
      </c>
      <c r="T145" s="143">
        <f t="shared" si="31"/>
        <v>15</v>
      </c>
      <c r="U145" s="143">
        <f t="shared" si="31"/>
        <v>20</v>
      </c>
      <c r="V145" s="143">
        <f t="shared" si="31"/>
        <v>0</v>
      </c>
      <c r="W145" s="145"/>
      <c r="X145" s="145"/>
      <c r="Y145" s="145"/>
      <c r="Z145" s="145"/>
      <c r="AA145" s="145"/>
      <c r="AB145" s="145"/>
      <c r="AC145" s="145">
        <v>15</v>
      </c>
      <c r="AD145" s="145"/>
      <c r="AE145" s="145"/>
      <c r="AF145" s="145">
        <v>15</v>
      </c>
      <c r="AG145" s="145">
        <v>20</v>
      </c>
      <c r="AH145" s="145"/>
      <c r="AI145" s="207" t="s">
        <v>50</v>
      </c>
      <c r="AJ145" s="147" t="s">
        <v>225</v>
      </c>
    </row>
    <row r="146" spans="1:36" ht="37.5" customHeight="1">
      <c r="A146" s="144">
        <v>14</v>
      </c>
      <c r="B146" s="195" t="s">
        <v>169</v>
      </c>
      <c r="C146" s="145">
        <v>1</v>
      </c>
      <c r="D146" s="145"/>
      <c r="E146" s="145"/>
      <c r="F146" s="145"/>
      <c r="G146" s="145"/>
      <c r="H146" s="145"/>
      <c r="I146" s="144">
        <f t="shared" si="32"/>
        <v>1</v>
      </c>
      <c r="J146" s="144">
        <f t="shared" si="32"/>
        <v>0</v>
      </c>
      <c r="K146" s="144">
        <f t="shared" si="32"/>
        <v>0</v>
      </c>
      <c r="L146" s="144">
        <f t="shared" si="30"/>
        <v>1</v>
      </c>
      <c r="M146" s="145" t="s">
        <v>89</v>
      </c>
      <c r="N146" s="145"/>
      <c r="O146" s="146">
        <f t="shared" si="33"/>
        <v>20</v>
      </c>
      <c r="P146" s="144">
        <f t="shared" si="34"/>
        <v>25</v>
      </c>
      <c r="Q146" s="143">
        <f t="shared" si="31"/>
        <v>10</v>
      </c>
      <c r="R146" s="143">
        <v>10</v>
      </c>
      <c r="S146" s="143"/>
      <c r="T146" s="143">
        <f t="shared" si="31"/>
        <v>0</v>
      </c>
      <c r="U146" s="143">
        <f t="shared" si="31"/>
        <v>5</v>
      </c>
      <c r="V146" s="143">
        <f t="shared" si="31"/>
        <v>0</v>
      </c>
      <c r="W146" s="145">
        <v>10</v>
      </c>
      <c r="X146" s="145"/>
      <c r="Y146" s="145">
        <v>10</v>
      </c>
      <c r="Z146" s="145"/>
      <c r="AA146" s="145">
        <v>5</v>
      </c>
      <c r="AB146" s="145"/>
      <c r="AC146" s="145"/>
      <c r="AD146" s="145"/>
      <c r="AE146" s="145"/>
      <c r="AF146" s="145"/>
      <c r="AG146" s="145"/>
      <c r="AH146" s="145"/>
      <c r="AI146" s="207" t="s">
        <v>52</v>
      </c>
      <c r="AJ146" s="147" t="s">
        <v>98</v>
      </c>
    </row>
    <row r="147" spans="1:36" ht="31.5" customHeight="1">
      <c r="A147" s="144">
        <v>15</v>
      </c>
      <c r="B147" s="195" t="s">
        <v>173</v>
      </c>
      <c r="C147" s="145"/>
      <c r="D147" s="145"/>
      <c r="E147" s="145"/>
      <c r="F147" s="145">
        <v>1</v>
      </c>
      <c r="G147" s="145"/>
      <c r="H147" s="145"/>
      <c r="I147" s="144">
        <f t="shared" si="32"/>
        <v>1</v>
      </c>
      <c r="J147" s="144">
        <f t="shared" si="32"/>
        <v>0</v>
      </c>
      <c r="K147" s="144">
        <f t="shared" si="32"/>
        <v>0</v>
      </c>
      <c r="L147" s="144">
        <f t="shared" si="30"/>
        <v>1</v>
      </c>
      <c r="M147" s="145"/>
      <c r="N147" s="145" t="s">
        <v>89</v>
      </c>
      <c r="O147" s="146">
        <f t="shared" si="33"/>
        <v>30</v>
      </c>
      <c r="P147" s="144">
        <f t="shared" si="34"/>
        <v>30</v>
      </c>
      <c r="Q147" s="143">
        <f t="shared" si="31"/>
        <v>20</v>
      </c>
      <c r="R147" s="143">
        <f t="shared" si="31"/>
        <v>0</v>
      </c>
      <c r="S147" s="143">
        <f t="shared" si="31"/>
        <v>0</v>
      </c>
      <c r="T147" s="143">
        <f t="shared" si="31"/>
        <v>10</v>
      </c>
      <c r="U147" s="143">
        <f t="shared" si="31"/>
        <v>0</v>
      </c>
      <c r="V147" s="143">
        <f t="shared" si="31"/>
        <v>0</v>
      </c>
      <c r="W147" s="145"/>
      <c r="X147" s="145"/>
      <c r="Y147" s="145"/>
      <c r="Z147" s="145"/>
      <c r="AA147" s="145"/>
      <c r="AB147" s="145"/>
      <c r="AC147" s="145">
        <v>20</v>
      </c>
      <c r="AD147" s="145"/>
      <c r="AE147" s="145"/>
      <c r="AF147" s="145">
        <v>10</v>
      </c>
      <c r="AG147" s="145"/>
      <c r="AH147" s="145"/>
      <c r="AI147" s="209" t="s">
        <v>174</v>
      </c>
      <c r="AJ147" s="147" t="s">
        <v>191</v>
      </c>
    </row>
    <row r="148" spans="1:36" ht="17.25" customHeight="1">
      <c r="A148" s="144">
        <v>16</v>
      </c>
      <c r="B148" s="195" t="s">
        <v>177</v>
      </c>
      <c r="C148" s="145"/>
      <c r="D148" s="145"/>
      <c r="E148" s="145"/>
      <c r="F148" s="145">
        <v>1</v>
      </c>
      <c r="G148" s="145"/>
      <c r="H148" s="145"/>
      <c r="I148" s="144">
        <f t="shared" si="32"/>
        <v>1</v>
      </c>
      <c r="J148" s="144">
        <f t="shared" si="32"/>
        <v>0</v>
      </c>
      <c r="K148" s="144">
        <f t="shared" si="32"/>
        <v>0</v>
      </c>
      <c r="L148" s="144">
        <f t="shared" si="30"/>
        <v>1</v>
      </c>
      <c r="M148" s="145"/>
      <c r="N148" s="145" t="s">
        <v>89</v>
      </c>
      <c r="O148" s="146">
        <f t="shared" si="33"/>
        <v>20</v>
      </c>
      <c r="P148" s="144">
        <f t="shared" si="34"/>
        <v>25</v>
      </c>
      <c r="Q148" s="143">
        <f t="shared" si="31"/>
        <v>10</v>
      </c>
      <c r="R148" s="143">
        <f t="shared" si="31"/>
        <v>5</v>
      </c>
      <c r="S148" s="143">
        <f t="shared" si="31"/>
        <v>0</v>
      </c>
      <c r="T148" s="143">
        <f t="shared" si="31"/>
        <v>5</v>
      </c>
      <c r="U148" s="143">
        <f t="shared" si="31"/>
        <v>5</v>
      </c>
      <c r="V148" s="143">
        <f t="shared" si="31"/>
        <v>0</v>
      </c>
      <c r="W148" s="145"/>
      <c r="X148" s="145"/>
      <c r="Y148" s="145"/>
      <c r="Z148" s="145"/>
      <c r="AA148" s="145"/>
      <c r="AB148" s="145"/>
      <c r="AC148" s="145">
        <v>10</v>
      </c>
      <c r="AD148" s="145">
        <v>5</v>
      </c>
      <c r="AE148" s="145"/>
      <c r="AF148" s="145">
        <v>5</v>
      </c>
      <c r="AG148" s="145">
        <v>5</v>
      </c>
      <c r="AH148" s="145"/>
      <c r="AI148" s="207" t="s">
        <v>215</v>
      </c>
      <c r="AJ148" s="147" t="s">
        <v>216</v>
      </c>
    </row>
    <row r="149" spans="1:36" ht="19.5" customHeight="1">
      <c r="A149" s="144">
        <v>17</v>
      </c>
      <c r="B149" s="195" t="s">
        <v>178</v>
      </c>
      <c r="C149" s="187"/>
      <c r="D149" s="145"/>
      <c r="E149" s="145"/>
      <c r="F149" s="145">
        <v>1</v>
      </c>
      <c r="G149" s="145"/>
      <c r="H149" s="145"/>
      <c r="I149" s="144">
        <f t="shared" si="32"/>
        <v>1</v>
      </c>
      <c r="J149" s="144">
        <f t="shared" si="32"/>
        <v>0</v>
      </c>
      <c r="K149" s="144">
        <f t="shared" si="32"/>
        <v>0</v>
      </c>
      <c r="L149" s="144">
        <f t="shared" si="30"/>
        <v>1</v>
      </c>
      <c r="M149" s="145"/>
      <c r="N149" s="145" t="s">
        <v>89</v>
      </c>
      <c r="O149" s="146">
        <f t="shared" si="33"/>
        <v>20</v>
      </c>
      <c r="P149" s="144">
        <f t="shared" si="34"/>
        <v>25</v>
      </c>
      <c r="Q149" s="143">
        <f aca="true" t="shared" si="35" ref="Q149:V151">W149+AC149</f>
        <v>10</v>
      </c>
      <c r="R149" s="143">
        <f t="shared" si="35"/>
        <v>5</v>
      </c>
      <c r="S149" s="143">
        <f t="shared" si="35"/>
        <v>0</v>
      </c>
      <c r="T149" s="143">
        <f t="shared" si="35"/>
        <v>5</v>
      </c>
      <c r="U149" s="143">
        <f t="shared" si="35"/>
        <v>5</v>
      </c>
      <c r="V149" s="143">
        <f t="shared" si="35"/>
        <v>0</v>
      </c>
      <c r="W149" s="145"/>
      <c r="X149" s="145"/>
      <c r="Y149" s="145"/>
      <c r="Z149" s="145"/>
      <c r="AA149" s="145"/>
      <c r="AB149" s="145"/>
      <c r="AC149" s="145">
        <v>10</v>
      </c>
      <c r="AD149" s="145">
        <v>5</v>
      </c>
      <c r="AE149" s="145"/>
      <c r="AF149" s="145">
        <v>5</v>
      </c>
      <c r="AG149" s="145">
        <v>5</v>
      </c>
      <c r="AH149" s="145"/>
      <c r="AI149" s="209" t="s">
        <v>179</v>
      </c>
      <c r="AJ149" s="147" t="s">
        <v>210</v>
      </c>
    </row>
    <row r="150" spans="1:36" ht="36" customHeight="1">
      <c r="A150" s="144">
        <v>18</v>
      </c>
      <c r="B150" s="195" t="s">
        <v>182</v>
      </c>
      <c r="C150" s="187">
        <v>1</v>
      </c>
      <c r="D150" s="145"/>
      <c r="E150" s="145"/>
      <c r="F150" s="145"/>
      <c r="G150" s="145"/>
      <c r="H150" s="145"/>
      <c r="I150" s="144">
        <f t="shared" si="32"/>
        <v>1</v>
      </c>
      <c r="J150" s="144">
        <f t="shared" si="32"/>
        <v>0</v>
      </c>
      <c r="K150" s="144">
        <f t="shared" si="32"/>
        <v>0</v>
      </c>
      <c r="L150" s="144">
        <f t="shared" si="30"/>
        <v>1</v>
      </c>
      <c r="M150" s="145" t="s">
        <v>89</v>
      </c>
      <c r="N150" s="145"/>
      <c r="O150" s="146">
        <f t="shared" si="33"/>
        <v>30</v>
      </c>
      <c r="P150" s="144">
        <f t="shared" si="34"/>
        <v>30</v>
      </c>
      <c r="Q150" s="143">
        <f t="shared" si="35"/>
        <v>20</v>
      </c>
      <c r="R150" s="143">
        <f t="shared" si="35"/>
        <v>0</v>
      </c>
      <c r="S150" s="143">
        <f t="shared" si="35"/>
        <v>10</v>
      </c>
      <c r="T150" s="143">
        <f t="shared" si="35"/>
        <v>0</v>
      </c>
      <c r="U150" s="143">
        <f t="shared" si="35"/>
        <v>0</v>
      </c>
      <c r="V150" s="143">
        <f t="shared" si="35"/>
        <v>0</v>
      </c>
      <c r="W150" s="145">
        <v>20</v>
      </c>
      <c r="X150" s="145"/>
      <c r="Y150" s="145">
        <v>10</v>
      </c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209" t="s">
        <v>183</v>
      </c>
      <c r="AJ150" s="147" t="s">
        <v>206</v>
      </c>
    </row>
    <row r="151" spans="1:36" ht="33.75" customHeight="1">
      <c r="A151" s="144">
        <v>19</v>
      </c>
      <c r="B151" s="195" t="s">
        <v>262</v>
      </c>
      <c r="C151" s="187">
        <v>1</v>
      </c>
      <c r="D151" s="145"/>
      <c r="E151" s="145"/>
      <c r="F151" s="145"/>
      <c r="G151" s="145"/>
      <c r="H151" s="145"/>
      <c r="I151" s="144">
        <f t="shared" si="32"/>
        <v>1</v>
      </c>
      <c r="J151" s="144">
        <f t="shared" si="32"/>
        <v>0</v>
      </c>
      <c r="K151" s="144">
        <f t="shared" si="32"/>
        <v>0</v>
      </c>
      <c r="L151" s="144">
        <f t="shared" si="30"/>
        <v>1</v>
      </c>
      <c r="M151" s="145" t="s">
        <v>89</v>
      </c>
      <c r="N151" s="145"/>
      <c r="O151" s="146">
        <f t="shared" si="33"/>
        <v>20</v>
      </c>
      <c r="P151" s="144">
        <f t="shared" si="34"/>
        <v>25</v>
      </c>
      <c r="Q151" s="143">
        <f t="shared" si="35"/>
        <v>10</v>
      </c>
      <c r="R151" s="143">
        <f t="shared" si="35"/>
        <v>10</v>
      </c>
      <c r="S151" s="143">
        <f t="shared" si="35"/>
        <v>0</v>
      </c>
      <c r="T151" s="143">
        <f t="shared" si="35"/>
        <v>0</v>
      </c>
      <c r="U151" s="143">
        <f t="shared" si="35"/>
        <v>5</v>
      </c>
      <c r="V151" s="143">
        <f t="shared" si="35"/>
        <v>0</v>
      </c>
      <c r="W151" s="145">
        <v>10</v>
      </c>
      <c r="X151" s="145">
        <v>10</v>
      </c>
      <c r="Y151" s="145"/>
      <c r="Z151" s="145"/>
      <c r="AA151" s="145">
        <v>5</v>
      </c>
      <c r="AB151" s="145"/>
      <c r="AC151" s="145"/>
      <c r="AD151" s="145"/>
      <c r="AE151" s="145"/>
      <c r="AF151" s="145"/>
      <c r="AG151" s="145"/>
      <c r="AH151" s="145"/>
      <c r="AI151" s="209" t="s">
        <v>49</v>
      </c>
      <c r="AJ151" s="210" t="s">
        <v>97</v>
      </c>
    </row>
    <row r="152" spans="1:36" ht="34.5" customHeight="1">
      <c r="A152" s="144">
        <v>20</v>
      </c>
      <c r="B152" s="195" t="s">
        <v>235</v>
      </c>
      <c r="C152" s="187"/>
      <c r="D152" s="145"/>
      <c r="E152" s="145"/>
      <c r="F152" s="145">
        <v>2</v>
      </c>
      <c r="G152" s="145"/>
      <c r="H152" s="145"/>
      <c r="I152" s="144">
        <v>2</v>
      </c>
      <c r="J152" s="144"/>
      <c r="K152" s="144"/>
      <c r="L152" s="144">
        <v>2</v>
      </c>
      <c r="M152" s="145"/>
      <c r="N152" s="145" t="s">
        <v>89</v>
      </c>
      <c r="O152" s="146">
        <v>50</v>
      </c>
      <c r="P152" s="144">
        <v>70</v>
      </c>
      <c r="Q152" s="143">
        <v>30</v>
      </c>
      <c r="R152" s="143"/>
      <c r="S152" s="143"/>
      <c r="T152" s="143">
        <v>20</v>
      </c>
      <c r="U152" s="143">
        <v>20</v>
      </c>
      <c r="V152" s="143"/>
      <c r="W152" s="145"/>
      <c r="X152" s="145"/>
      <c r="Y152" s="145"/>
      <c r="Z152" s="145"/>
      <c r="AA152" s="145"/>
      <c r="AB152" s="145"/>
      <c r="AC152" s="145">
        <v>30</v>
      </c>
      <c r="AD152" s="145"/>
      <c r="AE152" s="145"/>
      <c r="AF152" s="145">
        <v>50</v>
      </c>
      <c r="AG152" s="145">
        <v>20</v>
      </c>
      <c r="AH152" s="145"/>
      <c r="AI152" s="207" t="s">
        <v>50</v>
      </c>
      <c r="AJ152" s="147" t="s">
        <v>103</v>
      </c>
    </row>
    <row r="153" spans="1:36" ht="11.25" customHeight="1">
      <c r="A153" s="153"/>
      <c r="B153" s="197" t="s">
        <v>34</v>
      </c>
      <c r="C153" s="188">
        <f>SUM(C133:C152)</f>
        <v>24</v>
      </c>
      <c r="D153" s="153"/>
      <c r="E153" s="153"/>
      <c r="F153" s="153">
        <f>SUM(F133:F152)</f>
        <v>24</v>
      </c>
      <c r="G153" s="153"/>
      <c r="H153" s="153"/>
      <c r="I153" s="153">
        <f>SUM(I133:I152)</f>
        <v>48</v>
      </c>
      <c r="J153" s="153"/>
      <c r="K153" s="153"/>
      <c r="L153" s="153">
        <f>SUM(L133:L152)</f>
        <v>48</v>
      </c>
      <c r="M153" s="153"/>
      <c r="N153" s="153"/>
      <c r="O153" s="153">
        <f aca="true" t="shared" si="36" ref="O153:AA153">SUM(O133:O152)</f>
        <v>925</v>
      </c>
      <c r="P153" s="153">
        <f t="shared" si="36"/>
        <v>1150</v>
      </c>
      <c r="Q153" s="186">
        <f t="shared" si="36"/>
        <v>370</v>
      </c>
      <c r="R153" s="186">
        <f t="shared" si="36"/>
        <v>80</v>
      </c>
      <c r="S153" s="186">
        <f t="shared" si="36"/>
        <v>40</v>
      </c>
      <c r="T153" s="186">
        <f t="shared" si="36"/>
        <v>425</v>
      </c>
      <c r="U153" s="186">
        <f t="shared" si="36"/>
        <v>220</v>
      </c>
      <c r="V153" s="186">
        <f t="shared" si="36"/>
        <v>0</v>
      </c>
      <c r="W153" s="153">
        <f t="shared" si="36"/>
        <v>170</v>
      </c>
      <c r="X153" s="153">
        <f t="shared" si="36"/>
        <v>45</v>
      </c>
      <c r="Y153" s="153">
        <f t="shared" si="36"/>
        <v>35</v>
      </c>
      <c r="Z153" s="153">
        <f t="shared" si="36"/>
        <v>210</v>
      </c>
      <c r="AA153" s="153">
        <f t="shared" si="36"/>
        <v>85</v>
      </c>
      <c r="AB153" s="153"/>
      <c r="AC153" s="153">
        <f>SUM(AC133:AC152)</f>
        <v>200</v>
      </c>
      <c r="AD153" s="153">
        <f>SUM(AD133:AD152)</f>
        <v>65</v>
      </c>
      <c r="AE153" s="153">
        <f>SUM(AE133:AE152)</f>
        <v>15</v>
      </c>
      <c r="AF153" s="153">
        <f>SUM(AF133:AF152)</f>
        <v>275</v>
      </c>
      <c r="AG153" s="153">
        <f>SUM(AG133:AG152)</f>
        <v>135</v>
      </c>
      <c r="AH153" s="153"/>
      <c r="AI153" s="211"/>
      <c r="AJ153" s="155"/>
    </row>
    <row r="154" spans="1:36" ht="9" customHeight="1">
      <c r="A154" s="157"/>
      <c r="B154" s="198" t="s">
        <v>234</v>
      </c>
      <c r="C154" s="189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90"/>
      <c r="R154" s="190"/>
      <c r="S154" s="190"/>
      <c r="T154" s="190"/>
      <c r="U154" s="190"/>
      <c r="V154" s="190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212"/>
      <c r="AJ154" s="159"/>
    </row>
    <row r="155" spans="1:36" ht="21" customHeight="1">
      <c r="A155" s="144">
        <v>1</v>
      </c>
      <c r="B155" s="195" t="s">
        <v>162</v>
      </c>
      <c r="C155" s="145"/>
      <c r="D155" s="145"/>
      <c r="E155" s="145"/>
      <c r="F155" s="145">
        <v>1</v>
      </c>
      <c r="G155" s="145"/>
      <c r="H155" s="145"/>
      <c r="I155" s="144">
        <f aca="true" t="shared" si="37" ref="I155:K159">C155+F155</f>
        <v>1</v>
      </c>
      <c r="J155" s="144">
        <f t="shared" si="37"/>
        <v>0</v>
      </c>
      <c r="K155" s="144">
        <f t="shared" si="37"/>
        <v>0</v>
      </c>
      <c r="L155" s="144">
        <f>SUM(I155:K155)</f>
        <v>1</v>
      </c>
      <c r="M155" s="145"/>
      <c r="N155" s="145" t="s">
        <v>83</v>
      </c>
      <c r="O155" s="146">
        <v>20</v>
      </c>
      <c r="P155" s="144">
        <f>SUM(Q155:V155)</f>
        <v>50</v>
      </c>
      <c r="Q155" s="143">
        <v>10</v>
      </c>
      <c r="R155" s="143">
        <f>X155+AD155</f>
        <v>20</v>
      </c>
      <c r="S155" s="143"/>
      <c r="T155" s="143">
        <f aca="true" t="shared" si="38" ref="T155:U159">Z155+AF155</f>
        <v>0</v>
      </c>
      <c r="U155" s="143">
        <f t="shared" si="38"/>
        <v>20</v>
      </c>
      <c r="V155" s="143"/>
      <c r="W155" s="145">
        <v>15</v>
      </c>
      <c r="X155" s="145">
        <v>10</v>
      </c>
      <c r="Y155" s="145">
        <v>5</v>
      </c>
      <c r="Z155" s="145"/>
      <c r="AA155" s="145">
        <v>10</v>
      </c>
      <c r="AB155" s="145"/>
      <c r="AC155" s="145">
        <v>15</v>
      </c>
      <c r="AD155" s="145">
        <v>10</v>
      </c>
      <c r="AE155" s="145">
        <v>5</v>
      </c>
      <c r="AF155" s="145"/>
      <c r="AG155" s="145">
        <v>10</v>
      </c>
      <c r="AH155" s="145"/>
      <c r="AI155" s="208" t="s">
        <v>163</v>
      </c>
      <c r="AJ155" s="147" t="s">
        <v>271</v>
      </c>
    </row>
    <row r="156" spans="1:36" ht="25.5" customHeight="1">
      <c r="A156" s="144">
        <v>2</v>
      </c>
      <c r="B156" s="195" t="s">
        <v>152</v>
      </c>
      <c r="C156" s="145"/>
      <c r="D156" s="145"/>
      <c r="E156" s="145"/>
      <c r="F156" s="145">
        <v>1</v>
      </c>
      <c r="G156" s="145"/>
      <c r="H156" s="145"/>
      <c r="I156" s="144">
        <f t="shared" si="37"/>
        <v>1</v>
      </c>
      <c r="J156" s="144">
        <f t="shared" si="37"/>
        <v>0</v>
      </c>
      <c r="K156" s="144">
        <f t="shared" si="37"/>
        <v>0</v>
      </c>
      <c r="L156" s="144">
        <f>SUM(I156:K156)</f>
        <v>1</v>
      </c>
      <c r="M156" s="145"/>
      <c r="N156" s="145" t="s">
        <v>89</v>
      </c>
      <c r="O156" s="146">
        <f>SUM(Q156:T156)</f>
        <v>20</v>
      </c>
      <c r="P156" s="144">
        <f>SUM(Q156:V156)</f>
        <v>30</v>
      </c>
      <c r="Q156" s="143">
        <f>W156+AC156</f>
        <v>10</v>
      </c>
      <c r="R156" s="143">
        <f>X156+AD156</f>
        <v>0</v>
      </c>
      <c r="S156" s="143">
        <f>Y156+AE156</f>
        <v>0</v>
      </c>
      <c r="T156" s="143">
        <f t="shared" si="38"/>
        <v>10</v>
      </c>
      <c r="U156" s="143">
        <f t="shared" si="38"/>
        <v>10</v>
      </c>
      <c r="V156" s="143"/>
      <c r="W156" s="145"/>
      <c r="X156" s="145"/>
      <c r="Y156" s="145"/>
      <c r="Z156" s="145"/>
      <c r="AA156" s="145"/>
      <c r="AB156" s="145"/>
      <c r="AC156" s="145">
        <v>10</v>
      </c>
      <c r="AD156" s="145"/>
      <c r="AE156" s="145"/>
      <c r="AF156" s="145">
        <v>10</v>
      </c>
      <c r="AG156" s="145">
        <v>10</v>
      </c>
      <c r="AH156" s="145"/>
      <c r="AI156" s="213" t="s">
        <v>153</v>
      </c>
      <c r="AJ156" s="147" t="s">
        <v>203</v>
      </c>
    </row>
    <row r="157" spans="1:36" ht="24" customHeight="1">
      <c r="A157" s="144">
        <v>3</v>
      </c>
      <c r="B157" s="195" t="s">
        <v>180</v>
      </c>
      <c r="C157" s="187"/>
      <c r="D157" s="145"/>
      <c r="E157" s="145"/>
      <c r="F157" s="145">
        <v>1</v>
      </c>
      <c r="G157" s="145"/>
      <c r="H157" s="145"/>
      <c r="I157" s="144">
        <f t="shared" si="37"/>
        <v>1</v>
      </c>
      <c r="J157" s="144">
        <f t="shared" si="37"/>
        <v>0</v>
      </c>
      <c r="K157" s="144">
        <f t="shared" si="37"/>
        <v>0</v>
      </c>
      <c r="L157" s="144">
        <f>SUM(I157:K157)</f>
        <v>1</v>
      </c>
      <c r="M157" s="145"/>
      <c r="N157" s="145" t="s">
        <v>89</v>
      </c>
      <c r="O157" s="146">
        <f>SUM(Q157:T157)</f>
        <v>25</v>
      </c>
      <c r="P157" s="144">
        <f>SUM(Q157:V157)</f>
        <v>25</v>
      </c>
      <c r="Q157" s="143">
        <f>W157+AC157</f>
        <v>15</v>
      </c>
      <c r="R157" s="143">
        <f>X157+AD157</f>
        <v>0</v>
      </c>
      <c r="S157" s="143">
        <f>Y157+AE157</f>
        <v>0</v>
      </c>
      <c r="T157" s="143">
        <f t="shared" si="38"/>
        <v>10</v>
      </c>
      <c r="U157" s="143">
        <f t="shared" si="38"/>
        <v>0</v>
      </c>
      <c r="V157" s="143"/>
      <c r="W157" s="145">
        <v>15</v>
      </c>
      <c r="X157" s="145"/>
      <c r="Y157" s="145"/>
      <c r="Z157" s="145">
        <v>10</v>
      </c>
      <c r="AA157" s="145"/>
      <c r="AB157" s="145"/>
      <c r="AC157" s="145"/>
      <c r="AD157" s="145"/>
      <c r="AE157" s="145"/>
      <c r="AF157" s="145"/>
      <c r="AG157" s="145"/>
      <c r="AH157" s="145"/>
      <c r="AI157" s="208" t="s">
        <v>181</v>
      </c>
      <c r="AJ157" s="147" t="s">
        <v>209</v>
      </c>
    </row>
    <row r="158" spans="1:36" ht="19.5" customHeight="1">
      <c r="A158" s="144">
        <v>4</v>
      </c>
      <c r="B158" s="195" t="s">
        <v>175</v>
      </c>
      <c r="C158" s="145"/>
      <c r="D158" s="145"/>
      <c r="E158" s="145"/>
      <c r="F158" s="145">
        <v>1</v>
      </c>
      <c r="G158" s="145"/>
      <c r="H158" s="145"/>
      <c r="I158" s="144">
        <f t="shared" si="37"/>
        <v>1</v>
      </c>
      <c r="J158" s="144">
        <f t="shared" si="37"/>
        <v>0</v>
      </c>
      <c r="K158" s="144">
        <f t="shared" si="37"/>
        <v>0</v>
      </c>
      <c r="L158" s="144">
        <f>SUM(I158:K158)</f>
        <v>1</v>
      </c>
      <c r="M158" s="145"/>
      <c r="N158" s="145" t="s">
        <v>89</v>
      </c>
      <c r="O158" s="146">
        <f>SUM(Q158:T158)</f>
        <v>20</v>
      </c>
      <c r="P158" s="144">
        <f>SUM(Q158:V158)</f>
        <v>25</v>
      </c>
      <c r="Q158" s="143">
        <f>W158+AC158</f>
        <v>10</v>
      </c>
      <c r="R158" s="143">
        <f>X158+AD158</f>
        <v>5</v>
      </c>
      <c r="S158" s="143">
        <f>Y158+AE158</f>
        <v>0</v>
      </c>
      <c r="T158" s="143">
        <f t="shared" si="38"/>
        <v>5</v>
      </c>
      <c r="U158" s="143">
        <f t="shared" si="38"/>
        <v>5</v>
      </c>
      <c r="V158" s="143"/>
      <c r="W158" s="145"/>
      <c r="X158" s="145"/>
      <c r="Y158" s="145"/>
      <c r="Z158" s="145"/>
      <c r="AA158" s="145"/>
      <c r="AB158" s="145"/>
      <c r="AC158" s="145">
        <v>10</v>
      </c>
      <c r="AD158" s="145">
        <v>5</v>
      </c>
      <c r="AE158" s="145"/>
      <c r="AF158" s="145">
        <v>5</v>
      </c>
      <c r="AG158" s="145">
        <v>5</v>
      </c>
      <c r="AH158" s="145"/>
      <c r="AI158" s="209" t="s">
        <v>176</v>
      </c>
      <c r="AJ158" s="147" t="s">
        <v>192</v>
      </c>
    </row>
    <row r="159" spans="1:36" ht="38.25" customHeight="1">
      <c r="A159" s="144">
        <v>5</v>
      </c>
      <c r="B159" s="195" t="s">
        <v>170</v>
      </c>
      <c r="C159" s="145"/>
      <c r="D159" s="145"/>
      <c r="E159" s="145"/>
      <c r="F159" s="145">
        <v>1</v>
      </c>
      <c r="G159" s="145"/>
      <c r="H159" s="145"/>
      <c r="I159" s="144">
        <f t="shared" si="37"/>
        <v>1</v>
      </c>
      <c r="J159" s="144">
        <f t="shared" si="37"/>
        <v>0</v>
      </c>
      <c r="K159" s="144">
        <f t="shared" si="37"/>
        <v>0</v>
      </c>
      <c r="L159" s="144">
        <f>SUM(I159:K159)</f>
        <v>1</v>
      </c>
      <c r="M159" s="148"/>
      <c r="N159" s="145" t="s">
        <v>89</v>
      </c>
      <c r="O159" s="146">
        <f>SUM(Q159:T159)</f>
        <v>20</v>
      </c>
      <c r="P159" s="144">
        <f>SUM(Q159:V159)</f>
        <v>25</v>
      </c>
      <c r="Q159" s="143">
        <f>W159+AC159</f>
        <v>10</v>
      </c>
      <c r="R159" s="143">
        <f>X159+AD159</f>
        <v>0</v>
      </c>
      <c r="S159" s="143">
        <f>Y159+AE159</f>
        <v>10</v>
      </c>
      <c r="T159" s="143">
        <f t="shared" si="38"/>
        <v>0</v>
      </c>
      <c r="U159" s="143">
        <f t="shared" si="38"/>
        <v>5</v>
      </c>
      <c r="V159" s="143"/>
      <c r="W159" s="145"/>
      <c r="X159" s="145"/>
      <c r="Y159" s="145"/>
      <c r="Z159" s="145"/>
      <c r="AA159" s="145"/>
      <c r="AB159" s="145"/>
      <c r="AC159" s="145">
        <v>10</v>
      </c>
      <c r="AD159" s="145"/>
      <c r="AE159" s="145">
        <v>10</v>
      </c>
      <c r="AF159" s="145"/>
      <c r="AG159" s="145">
        <v>5</v>
      </c>
      <c r="AH159" s="145"/>
      <c r="AI159" s="207" t="s">
        <v>171</v>
      </c>
      <c r="AJ159" s="150" t="s">
        <v>211</v>
      </c>
    </row>
    <row r="160" spans="1:36" ht="33.75" customHeight="1">
      <c r="A160" s="144">
        <v>6</v>
      </c>
      <c r="B160" s="195" t="s">
        <v>236</v>
      </c>
      <c r="C160" s="145">
        <v>2</v>
      </c>
      <c r="D160" s="145"/>
      <c r="E160" s="145"/>
      <c r="F160" s="145"/>
      <c r="G160" s="145"/>
      <c r="H160" s="145"/>
      <c r="I160" s="144">
        <v>2</v>
      </c>
      <c r="J160" s="144"/>
      <c r="K160" s="144"/>
      <c r="L160" s="144">
        <v>2</v>
      </c>
      <c r="M160" s="148"/>
      <c r="N160" s="145" t="s">
        <v>83</v>
      </c>
      <c r="O160" s="146">
        <v>60</v>
      </c>
      <c r="P160" s="144">
        <v>60</v>
      </c>
      <c r="Q160" s="143">
        <v>20</v>
      </c>
      <c r="R160" s="143"/>
      <c r="S160" s="143"/>
      <c r="T160" s="143">
        <v>40</v>
      </c>
      <c r="U160" s="143"/>
      <c r="V160" s="143"/>
      <c r="W160" s="145">
        <v>20</v>
      </c>
      <c r="X160" s="145"/>
      <c r="Y160" s="145"/>
      <c r="Z160" s="145">
        <v>40</v>
      </c>
      <c r="AA160" s="145"/>
      <c r="AB160" s="145"/>
      <c r="AC160" s="145"/>
      <c r="AD160" s="145"/>
      <c r="AE160" s="145"/>
      <c r="AF160" s="145"/>
      <c r="AG160" s="145"/>
      <c r="AH160" s="145"/>
      <c r="AI160" s="207" t="s">
        <v>50</v>
      </c>
      <c r="AJ160" s="147" t="s">
        <v>103</v>
      </c>
    </row>
    <row r="161" spans="1:36" ht="42" customHeight="1">
      <c r="A161" s="144">
        <v>7</v>
      </c>
      <c r="B161" s="195" t="s">
        <v>185</v>
      </c>
      <c r="C161" s="145">
        <v>1</v>
      </c>
      <c r="D161" s="145"/>
      <c r="E161" s="145"/>
      <c r="F161" s="145"/>
      <c r="G161" s="145"/>
      <c r="H161" s="145"/>
      <c r="I161" s="144">
        <f aca="true" t="shared" si="39" ref="I161:K165">C161+F161</f>
        <v>1</v>
      </c>
      <c r="J161" s="144">
        <f t="shared" si="39"/>
        <v>0</v>
      </c>
      <c r="K161" s="144">
        <f t="shared" si="39"/>
        <v>0</v>
      </c>
      <c r="L161" s="144">
        <f>SUM(I161:K161)</f>
        <v>1</v>
      </c>
      <c r="M161" s="145" t="s">
        <v>89</v>
      </c>
      <c r="N161" s="145"/>
      <c r="O161" s="146">
        <f>SUM(Q161:T161)</f>
        <v>20</v>
      </c>
      <c r="P161" s="144">
        <f>SUM(Q161:V161)</f>
        <v>25</v>
      </c>
      <c r="Q161" s="143">
        <f aca="true" t="shared" si="40" ref="Q161:U165">W161+AC161</f>
        <v>10</v>
      </c>
      <c r="R161" s="143">
        <f t="shared" si="40"/>
        <v>10</v>
      </c>
      <c r="S161" s="143">
        <f t="shared" si="40"/>
        <v>0</v>
      </c>
      <c r="T161" s="143">
        <f t="shared" si="40"/>
        <v>0</v>
      </c>
      <c r="U161" s="143">
        <f t="shared" si="40"/>
        <v>5</v>
      </c>
      <c r="V161" s="143"/>
      <c r="W161" s="145">
        <v>10</v>
      </c>
      <c r="X161" s="145">
        <v>10</v>
      </c>
      <c r="Y161" s="145"/>
      <c r="Z161" s="145"/>
      <c r="AA161" s="145">
        <v>5</v>
      </c>
      <c r="AB161" s="145"/>
      <c r="AC161" s="145"/>
      <c r="AD161" s="145"/>
      <c r="AE161" s="145"/>
      <c r="AF161" s="145"/>
      <c r="AG161" s="145"/>
      <c r="AH161" s="145"/>
      <c r="AI161" s="207" t="s">
        <v>50</v>
      </c>
      <c r="AJ161" s="147" t="s">
        <v>103</v>
      </c>
    </row>
    <row r="162" spans="1:36" ht="44.25" customHeight="1">
      <c r="A162" s="144">
        <v>8</v>
      </c>
      <c r="B162" s="195" t="s">
        <v>214</v>
      </c>
      <c r="C162" s="145">
        <v>1</v>
      </c>
      <c r="D162" s="145"/>
      <c r="E162" s="145"/>
      <c r="F162" s="145"/>
      <c r="G162" s="145"/>
      <c r="H162" s="145"/>
      <c r="I162" s="144">
        <f t="shared" si="39"/>
        <v>1</v>
      </c>
      <c r="J162" s="144">
        <f t="shared" si="39"/>
        <v>0</v>
      </c>
      <c r="K162" s="144">
        <f t="shared" si="39"/>
        <v>0</v>
      </c>
      <c r="L162" s="144">
        <f>SUM(I162:K162)</f>
        <v>1</v>
      </c>
      <c r="M162" s="145" t="s">
        <v>89</v>
      </c>
      <c r="N162" s="145"/>
      <c r="O162" s="146">
        <f>SUM(Q162:T162)</f>
        <v>20</v>
      </c>
      <c r="P162" s="144">
        <f>SUM(Q162:V162)</f>
        <v>25</v>
      </c>
      <c r="Q162" s="143">
        <f t="shared" si="40"/>
        <v>10</v>
      </c>
      <c r="R162" s="143">
        <f t="shared" si="40"/>
        <v>0</v>
      </c>
      <c r="S162" s="143">
        <f t="shared" si="40"/>
        <v>10</v>
      </c>
      <c r="T162" s="143">
        <f t="shared" si="40"/>
        <v>0</v>
      </c>
      <c r="U162" s="143">
        <f t="shared" si="40"/>
        <v>5</v>
      </c>
      <c r="V162" s="143"/>
      <c r="W162" s="145">
        <v>10</v>
      </c>
      <c r="X162" s="145"/>
      <c r="Y162" s="145">
        <v>10</v>
      </c>
      <c r="Z162" s="145"/>
      <c r="AA162" s="145">
        <v>5</v>
      </c>
      <c r="AB162" s="145"/>
      <c r="AC162" s="145"/>
      <c r="AD162" s="145"/>
      <c r="AE162" s="145"/>
      <c r="AF162" s="145"/>
      <c r="AG162" s="145"/>
      <c r="AH162" s="145"/>
      <c r="AI162" s="209" t="s">
        <v>49</v>
      </c>
      <c r="AJ162" s="210" t="s">
        <v>97</v>
      </c>
    </row>
    <row r="163" spans="1:36" ht="29.25" customHeight="1">
      <c r="A163" s="144">
        <v>9</v>
      </c>
      <c r="B163" s="195" t="s">
        <v>186</v>
      </c>
      <c r="C163" s="145">
        <v>1</v>
      </c>
      <c r="D163" s="145"/>
      <c r="E163" s="145"/>
      <c r="F163" s="145"/>
      <c r="G163" s="145"/>
      <c r="H163" s="145"/>
      <c r="I163" s="144">
        <f t="shared" si="39"/>
        <v>1</v>
      </c>
      <c r="J163" s="144">
        <f t="shared" si="39"/>
        <v>0</v>
      </c>
      <c r="K163" s="144">
        <f t="shared" si="39"/>
        <v>0</v>
      </c>
      <c r="L163" s="144">
        <f>SUM(I163:K163)</f>
        <v>1</v>
      </c>
      <c r="M163" s="145" t="s">
        <v>83</v>
      </c>
      <c r="N163" s="145"/>
      <c r="O163" s="146">
        <f>SUM(Q163:T163)</f>
        <v>30</v>
      </c>
      <c r="P163" s="144">
        <f>SUM(Q163:V163)</f>
        <v>40</v>
      </c>
      <c r="Q163" s="143">
        <f t="shared" si="40"/>
        <v>10</v>
      </c>
      <c r="R163" s="143">
        <f t="shared" si="40"/>
        <v>0</v>
      </c>
      <c r="S163" s="143">
        <f t="shared" si="40"/>
        <v>20</v>
      </c>
      <c r="T163" s="143">
        <f t="shared" si="40"/>
        <v>0</v>
      </c>
      <c r="U163" s="143">
        <f t="shared" si="40"/>
        <v>10</v>
      </c>
      <c r="V163" s="143"/>
      <c r="W163" s="145">
        <v>10</v>
      </c>
      <c r="X163" s="145"/>
      <c r="Y163" s="145">
        <v>20</v>
      </c>
      <c r="Z163" s="145"/>
      <c r="AA163" s="145">
        <v>10</v>
      </c>
      <c r="AB163" s="145"/>
      <c r="AC163" s="145"/>
      <c r="AD163" s="145"/>
      <c r="AE163" s="145"/>
      <c r="AF163" s="145"/>
      <c r="AG163" s="145"/>
      <c r="AH163" s="145"/>
      <c r="AI163" s="209" t="s">
        <v>161</v>
      </c>
      <c r="AJ163" s="147" t="s">
        <v>190</v>
      </c>
    </row>
    <row r="164" spans="1:36" ht="29.25" customHeight="1">
      <c r="A164" s="144">
        <v>10</v>
      </c>
      <c r="B164" s="89" t="s">
        <v>56</v>
      </c>
      <c r="C164" s="145"/>
      <c r="D164" s="145"/>
      <c r="E164" s="145"/>
      <c r="F164" s="145">
        <v>1</v>
      </c>
      <c r="G164" s="145"/>
      <c r="H164" s="145"/>
      <c r="I164" s="144">
        <f t="shared" si="39"/>
        <v>1</v>
      </c>
      <c r="J164" s="144">
        <f t="shared" si="39"/>
        <v>0</v>
      </c>
      <c r="K164" s="144">
        <f t="shared" si="39"/>
        <v>0</v>
      </c>
      <c r="L164" s="144">
        <f>SUM(I164:K164)</f>
        <v>1</v>
      </c>
      <c r="M164" s="148" t="s">
        <v>89</v>
      </c>
      <c r="N164" s="148"/>
      <c r="O164" s="146">
        <f>SUM(Q164:T164)</f>
        <v>25</v>
      </c>
      <c r="P164" s="144">
        <f>SUM(Q164:V164)</f>
        <v>30</v>
      </c>
      <c r="Q164" s="143">
        <f t="shared" si="40"/>
        <v>15</v>
      </c>
      <c r="R164" s="143">
        <f t="shared" si="40"/>
        <v>10</v>
      </c>
      <c r="S164" s="143">
        <f t="shared" si="40"/>
        <v>0</v>
      </c>
      <c r="T164" s="143">
        <f t="shared" si="40"/>
        <v>0</v>
      </c>
      <c r="U164" s="143">
        <f t="shared" si="40"/>
        <v>5</v>
      </c>
      <c r="V164" s="143"/>
      <c r="W164" s="145"/>
      <c r="X164" s="145"/>
      <c r="Y164" s="145"/>
      <c r="Z164" s="145"/>
      <c r="AA164" s="145"/>
      <c r="AB164" s="145"/>
      <c r="AC164" s="145">
        <v>15</v>
      </c>
      <c r="AD164" s="145">
        <v>10</v>
      </c>
      <c r="AE164" s="145"/>
      <c r="AF164" s="145"/>
      <c r="AG164" s="145">
        <v>5</v>
      </c>
      <c r="AH164" s="145"/>
      <c r="AI164" s="214" t="s">
        <v>49</v>
      </c>
      <c r="AJ164" s="147" t="s">
        <v>97</v>
      </c>
    </row>
    <row r="165" spans="1:36" ht="24" customHeight="1">
      <c r="A165" s="144">
        <v>11</v>
      </c>
      <c r="B165" s="89" t="s">
        <v>117</v>
      </c>
      <c r="C165" s="145">
        <v>1</v>
      </c>
      <c r="D165" s="145"/>
      <c r="E165" s="145"/>
      <c r="F165" s="145"/>
      <c r="G165" s="145"/>
      <c r="H165" s="145"/>
      <c r="I165" s="144">
        <f t="shared" si="39"/>
        <v>1</v>
      </c>
      <c r="J165" s="144">
        <f t="shared" si="39"/>
        <v>0</v>
      </c>
      <c r="K165" s="144">
        <f t="shared" si="39"/>
        <v>0</v>
      </c>
      <c r="L165" s="144">
        <f>SUM(I165:K165)</f>
        <v>1</v>
      </c>
      <c r="M165" s="148" t="s">
        <v>83</v>
      </c>
      <c r="N165" s="145"/>
      <c r="O165" s="146">
        <f>SUM(Q165:T165)</f>
        <v>20</v>
      </c>
      <c r="P165" s="144">
        <f>SUM(Q165:V165)</f>
        <v>25</v>
      </c>
      <c r="Q165" s="143">
        <f t="shared" si="40"/>
        <v>10</v>
      </c>
      <c r="R165" s="143">
        <f t="shared" si="40"/>
        <v>10</v>
      </c>
      <c r="S165" s="143">
        <f t="shared" si="40"/>
        <v>0</v>
      </c>
      <c r="T165" s="143">
        <f t="shared" si="40"/>
        <v>0</v>
      </c>
      <c r="U165" s="143">
        <f t="shared" si="40"/>
        <v>5</v>
      </c>
      <c r="V165" s="143"/>
      <c r="W165" s="145">
        <v>10</v>
      </c>
      <c r="X165" s="145">
        <v>10</v>
      </c>
      <c r="Y165" s="145"/>
      <c r="Z165" s="145"/>
      <c r="AA165" s="145">
        <v>5</v>
      </c>
      <c r="AB165" s="145"/>
      <c r="AC165" s="145"/>
      <c r="AD165" s="145"/>
      <c r="AE165" s="145"/>
      <c r="AF165" s="145"/>
      <c r="AG165" s="145"/>
      <c r="AH165" s="145"/>
      <c r="AI165" s="207" t="s">
        <v>118</v>
      </c>
      <c r="AJ165" s="147" t="s">
        <v>194</v>
      </c>
    </row>
    <row r="166" spans="1:36" ht="10.5" customHeight="1">
      <c r="A166" s="153"/>
      <c r="B166" s="111" t="s">
        <v>34</v>
      </c>
      <c r="C166" s="153">
        <f>SUM(C155:C165)</f>
        <v>6</v>
      </c>
      <c r="D166" s="153"/>
      <c r="E166" s="153"/>
      <c r="F166" s="153">
        <f>SUM(F155:F165)</f>
        <v>6</v>
      </c>
      <c r="G166" s="153"/>
      <c r="H166" s="153"/>
      <c r="I166" s="153">
        <f>SUM(I155:I165)</f>
        <v>12</v>
      </c>
      <c r="J166" s="153"/>
      <c r="K166" s="153"/>
      <c r="L166" s="153">
        <f>SUM(L155:L165)</f>
        <v>12</v>
      </c>
      <c r="M166" s="186"/>
      <c r="N166" s="153"/>
      <c r="O166" s="153">
        <f aca="true" t="shared" si="41" ref="O166:AA166">SUM(O155:O165)</f>
        <v>280</v>
      </c>
      <c r="P166" s="153">
        <f t="shared" si="41"/>
        <v>360</v>
      </c>
      <c r="Q166" s="186">
        <f t="shared" si="41"/>
        <v>130</v>
      </c>
      <c r="R166" s="186">
        <f t="shared" si="41"/>
        <v>55</v>
      </c>
      <c r="S166" s="186">
        <f t="shared" si="41"/>
        <v>40</v>
      </c>
      <c r="T166" s="186">
        <f t="shared" si="41"/>
        <v>65</v>
      </c>
      <c r="U166" s="186">
        <f t="shared" si="41"/>
        <v>70</v>
      </c>
      <c r="V166" s="186">
        <f t="shared" si="41"/>
        <v>0</v>
      </c>
      <c r="W166" s="153">
        <f t="shared" si="41"/>
        <v>90</v>
      </c>
      <c r="X166" s="153">
        <f t="shared" si="41"/>
        <v>30</v>
      </c>
      <c r="Y166" s="153">
        <f t="shared" si="41"/>
        <v>35</v>
      </c>
      <c r="Z166" s="153">
        <f t="shared" si="41"/>
        <v>50</v>
      </c>
      <c r="AA166" s="153">
        <f t="shared" si="41"/>
        <v>35</v>
      </c>
      <c r="AB166" s="153"/>
      <c r="AC166" s="153">
        <f>SUM(AC155:AC165)</f>
        <v>60</v>
      </c>
      <c r="AD166" s="153">
        <f>SUM(AD155:AD165)</f>
        <v>25</v>
      </c>
      <c r="AE166" s="153">
        <f>SUM(AE155:AE165)</f>
        <v>15</v>
      </c>
      <c r="AF166" s="153">
        <f>SUM(AF155:AF165)</f>
        <v>15</v>
      </c>
      <c r="AG166" s="153">
        <f>SUM(AG155:AG165)</f>
        <v>35</v>
      </c>
      <c r="AH166" s="153"/>
      <c r="AI166" s="215"/>
      <c r="AJ166" s="155"/>
    </row>
    <row r="167" spans="1:36" ht="4.5" customHeight="1">
      <c r="A167" s="144"/>
      <c r="B167" s="89"/>
      <c r="C167" s="145"/>
      <c r="D167" s="145"/>
      <c r="E167" s="145"/>
      <c r="F167" s="145"/>
      <c r="G167" s="145"/>
      <c r="H167" s="145"/>
      <c r="I167" s="144"/>
      <c r="J167" s="144"/>
      <c r="K167" s="144"/>
      <c r="L167" s="144"/>
      <c r="M167" s="148"/>
      <c r="N167" s="145"/>
      <c r="O167" s="146"/>
      <c r="P167" s="144"/>
      <c r="Q167" s="143"/>
      <c r="R167" s="143"/>
      <c r="S167" s="143"/>
      <c r="T167" s="143"/>
      <c r="U167" s="143"/>
      <c r="V167" s="143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216"/>
      <c r="AJ167" s="147"/>
    </row>
    <row r="168" spans="1:36" ht="9" customHeight="1">
      <c r="A168" s="157"/>
      <c r="B168" s="198" t="s">
        <v>218</v>
      </c>
      <c r="C168" s="189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90"/>
      <c r="R168" s="190"/>
      <c r="S168" s="190"/>
      <c r="T168" s="190"/>
      <c r="U168" s="190"/>
      <c r="V168" s="190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212"/>
      <c r="AJ168" s="159"/>
    </row>
    <row r="169" spans="1:36" ht="33" customHeight="1">
      <c r="A169" s="144">
        <v>1</v>
      </c>
      <c r="B169" s="195" t="s">
        <v>169</v>
      </c>
      <c r="C169" s="145"/>
      <c r="D169" s="145"/>
      <c r="E169" s="145"/>
      <c r="F169" s="145">
        <v>1</v>
      </c>
      <c r="G169" s="145"/>
      <c r="H169" s="145"/>
      <c r="I169" s="144">
        <f aca="true" t="shared" si="42" ref="I169:K172">C169+F169</f>
        <v>1</v>
      </c>
      <c r="J169" s="144">
        <f t="shared" si="42"/>
        <v>0</v>
      </c>
      <c r="K169" s="144">
        <f t="shared" si="42"/>
        <v>0</v>
      </c>
      <c r="L169" s="144">
        <f>SUM(I169:K169)</f>
        <v>1</v>
      </c>
      <c r="M169" s="145"/>
      <c r="N169" s="145" t="s">
        <v>83</v>
      </c>
      <c r="O169" s="146">
        <v>30</v>
      </c>
      <c r="P169" s="144">
        <f>SUM(Q169:V169)</f>
        <v>40</v>
      </c>
      <c r="Q169" s="143">
        <v>20</v>
      </c>
      <c r="R169" s="143">
        <f aca="true" t="shared" si="43" ref="R169:T173">X169+AD169</f>
        <v>0</v>
      </c>
      <c r="S169" s="143">
        <f t="shared" si="43"/>
        <v>10</v>
      </c>
      <c r="T169" s="143">
        <f t="shared" si="43"/>
        <v>0</v>
      </c>
      <c r="U169" s="143">
        <v>10</v>
      </c>
      <c r="V169" s="143">
        <f>AB169+AH169</f>
        <v>0</v>
      </c>
      <c r="W169" s="145"/>
      <c r="X169" s="145"/>
      <c r="Y169" s="145"/>
      <c r="Z169" s="145"/>
      <c r="AA169" s="145"/>
      <c r="AB169" s="145"/>
      <c r="AC169" s="145">
        <v>10</v>
      </c>
      <c r="AD169" s="145"/>
      <c r="AE169" s="145">
        <v>10</v>
      </c>
      <c r="AF169" s="145"/>
      <c r="AG169" s="145">
        <v>5</v>
      </c>
      <c r="AH169" s="145"/>
      <c r="AI169" s="209" t="s">
        <v>49</v>
      </c>
      <c r="AJ169" s="210" t="s">
        <v>97</v>
      </c>
    </row>
    <row r="170" spans="1:36" ht="34.5" customHeight="1">
      <c r="A170" s="144">
        <v>2</v>
      </c>
      <c r="B170" s="195" t="s">
        <v>212</v>
      </c>
      <c r="C170" s="145"/>
      <c r="D170" s="145"/>
      <c r="E170" s="145"/>
      <c r="F170" s="145">
        <v>1</v>
      </c>
      <c r="G170" s="145"/>
      <c r="H170" s="145"/>
      <c r="I170" s="144">
        <f t="shared" si="42"/>
        <v>1</v>
      </c>
      <c r="J170" s="144">
        <f t="shared" si="42"/>
        <v>0</v>
      </c>
      <c r="K170" s="144">
        <f t="shared" si="42"/>
        <v>0</v>
      </c>
      <c r="L170" s="144">
        <f>SUM(I170:K170)</f>
        <v>1</v>
      </c>
      <c r="M170" s="145"/>
      <c r="N170" s="145" t="s">
        <v>89</v>
      </c>
      <c r="O170" s="146">
        <f>SUM(Q170:T170)</f>
        <v>20</v>
      </c>
      <c r="P170" s="144">
        <f>SUM(Q170:V170)</f>
        <v>25</v>
      </c>
      <c r="Q170" s="143">
        <f>W170+AC170</f>
        <v>10</v>
      </c>
      <c r="R170" s="143">
        <f t="shared" si="43"/>
        <v>0</v>
      </c>
      <c r="S170" s="143">
        <f t="shared" si="43"/>
        <v>10</v>
      </c>
      <c r="T170" s="143">
        <f t="shared" si="43"/>
        <v>0</v>
      </c>
      <c r="U170" s="143">
        <f>AA170+AG170</f>
        <v>5</v>
      </c>
      <c r="V170" s="143">
        <f>AB170+AH170</f>
        <v>0</v>
      </c>
      <c r="W170" s="145"/>
      <c r="X170" s="145"/>
      <c r="Y170" s="145"/>
      <c r="Z170" s="145"/>
      <c r="AA170" s="145"/>
      <c r="AB170" s="145"/>
      <c r="AC170" s="145">
        <v>10</v>
      </c>
      <c r="AD170" s="145"/>
      <c r="AE170" s="145">
        <v>10</v>
      </c>
      <c r="AF170" s="145"/>
      <c r="AG170" s="145">
        <v>5</v>
      </c>
      <c r="AH170" s="145"/>
      <c r="AI170" s="209" t="s">
        <v>49</v>
      </c>
      <c r="AJ170" s="210" t="s">
        <v>97</v>
      </c>
    </row>
    <row r="171" spans="1:36" ht="35.25" customHeight="1">
      <c r="A171" s="144">
        <v>3</v>
      </c>
      <c r="B171" s="195" t="s">
        <v>184</v>
      </c>
      <c r="C171" s="145">
        <v>1</v>
      </c>
      <c r="D171" s="145"/>
      <c r="E171" s="145"/>
      <c r="F171" s="145"/>
      <c r="G171" s="145"/>
      <c r="H171" s="145"/>
      <c r="I171" s="144">
        <f t="shared" si="42"/>
        <v>1</v>
      </c>
      <c r="J171" s="144">
        <f t="shared" si="42"/>
        <v>0</v>
      </c>
      <c r="K171" s="144">
        <f t="shared" si="42"/>
        <v>0</v>
      </c>
      <c r="L171" s="144">
        <f>SUM(I171:K171)</f>
        <v>1</v>
      </c>
      <c r="M171" s="145" t="s">
        <v>89</v>
      </c>
      <c r="N171" s="145"/>
      <c r="O171" s="146">
        <v>30</v>
      </c>
      <c r="P171" s="144">
        <f>SUM(Q171:V171)</f>
        <v>50</v>
      </c>
      <c r="Q171" s="143">
        <v>20</v>
      </c>
      <c r="R171" s="143">
        <f t="shared" si="43"/>
        <v>0</v>
      </c>
      <c r="S171" s="143">
        <f t="shared" si="43"/>
        <v>20</v>
      </c>
      <c r="T171" s="143">
        <f t="shared" si="43"/>
        <v>0</v>
      </c>
      <c r="U171" s="143">
        <v>10</v>
      </c>
      <c r="V171" s="143">
        <f>AB171+AH171</f>
        <v>0</v>
      </c>
      <c r="W171" s="145">
        <v>10</v>
      </c>
      <c r="X171" s="145"/>
      <c r="Y171" s="145">
        <v>20</v>
      </c>
      <c r="Z171" s="145"/>
      <c r="AA171" s="145">
        <v>10</v>
      </c>
      <c r="AB171" s="145"/>
      <c r="AC171" s="145"/>
      <c r="AD171" s="145"/>
      <c r="AE171" s="145"/>
      <c r="AF171" s="145"/>
      <c r="AG171" s="145"/>
      <c r="AH171" s="145"/>
      <c r="AI171" s="209" t="s">
        <v>49</v>
      </c>
      <c r="AJ171" s="210" t="s">
        <v>97</v>
      </c>
    </row>
    <row r="172" spans="1:36" ht="20.25" customHeight="1">
      <c r="A172" s="144">
        <v>4</v>
      </c>
      <c r="B172" s="195" t="s">
        <v>187</v>
      </c>
      <c r="C172" s="145"/>
      <c r="D172" s="145"/>
      <c r="E172" s="145"/>
      <c r="F172" s="145">
        <v>1</v>
      </c>
      <c r="G172" s="145"/>
      <c r="H172" s="145"/>
      <c r="I172" s="144">
        <f t="shared" si="42"/>
        <v>1</v>
      </c>
      <c r="J172" s="144">
        <f t="shared" si="42"/>
        <v>0</v>
      </c>
      <c r="K172" s="144">
        <f t="shared" si="42"/>
        <v>0</v>
      </c>
      <c r="L172" s="144">
        <f>SUM(I172:K172)</f>
        <v>1</v>
      </c>
      <c r="M172" s="145"/>
      <c r="N172" s="145" t="s">
        <v>89</v>
      </c>
      <c r="O172" s="146">
        <f>SUM(Q172:T172)</f>
        <v>30</v>
      </c>
      <c r="P172" s="144">
        <f>SUM(Q172:V172)</f>
        <v>40</v>
      </c>
      <c r="Q172" s="143">
        <f>W172+AC172</f>
        <v>10</v>
      </c>
      <c r="R172" s="143">
        <f t="shared" si="43"/>
        <v>0</v>
      </c>
      <c r="S172" s="143">
        <f t="shared" si="43"/>
        <v>20</v>
      </c>
      <c r="T172" s="143">
        <f t="shared" si="43"/>
        <v>0</v>
      </c>
      <c r="U172" s="143">
        <f>AA172+AG172</f>
        <v>10</v>
      </c>
      <c r="V172" s="143">
        <f>AB172+AH172</f>
        <v>0</v>
      </c>
      <c r="W172" s="145"/>
      <c r="X172" s="145"/>
      <c r="Y172" s="145"/>
      <c r="Z172" s="145"/>
      <c r="AA172" s="145"/>
      <c r="AB172" s="145"/>
      <c r="AC172" s="145">
        <v>10</v>
      </c>
      <c r="AD172" s="145"/>
      <c r="AE172" s="145">
        <v>20</v>
      </c>
      <c r="AF172" s="145"/>
      <c r="AG172" s="145">
        <v>10</v>
      </c>
      <c r="AH172" s="145"/>
      <c r="AI172" s="209" t="s">
        <v>188</v>
      </c>
      <c r="AJ172" s="147" t="s">
        <v>207</v>
      </c>
    </row>
    <row r="173" spans="1:36" ht="30.75" customHeight="1">
      <c r="A173" s="144">
        <v>5</v>
      </c>
      <c r="B173" s="195" t="s">
        <v>237</v>
      </c>
      <c r="C173" s="187">
        <v>1</v>
      </c>
      <c r="D173" s="145"/>
      <c r="E173" s="145"/>
      <c r="F173" s="145"/>
      <c r="G173" s="145"/>
      <c r="H173" s="145"/>
      <c r="I173" s="144">
        <v>1</v>
      </c>
      <c r="J173" s="144"/>
      <c r="K173" s="144"/>
      <c r="L173" s="144">
        <v>1</v>
      </c>
      <c r="M173" s="145"/>
      <c r="N173" s="145" t="s">
        <v>89</v>
      </c>
      <c r="O173" s="146">
        <v>30</v>
      </c>
      <c r="P173" s="144">
        <v>40</v>
      </c>
      <c r="Q173" s="143">
        <v>10</v>
      </c>
      <c r="R173" s="143"/>
      <c r="S173" s="143">
        <f t="shared" si="43"/>
        <v>20</v>
      </c>
      <c r="T173" s="143"/>
      <c r="U173" s="143">
        <v>10</v>
      </c>
      <c r="V173" s="143"/>
      <c r="W173" s="145"/>
      <c r="X173" s="145"/>
      <c r="Y173" s="145"/>
      <c r="Z173" s="145"/>
      <c r="AA173" s="145"/>
      <c r="AB173" s="145"/>
      <c r="AC173" s="145">
        <v>10</v>
      </c>
      <c r="AD173" s="145"/>
      <c r="AE173" s="145">
        <v>20</v>
      </c>
      <c r="AF173" s="145"/>
      <c r="AG173" s="145">
        <v>10</v>
      </c>
      <c r="AH173" s="145"/>
      <c r="AI173" s="209" t="s">
        <v>125</v>
      </c>
      <c r="AJ173" s="210" t="s">
        <v>238</v>
      </c>
    </row>
    <row r="174" spans="1:36" ht="25.5" customHeight="1">
      <c r="A174" s="144">
        <v>6</v>
      </c>
      <c r="B174" s="195" t="s">
        <v>263</v>
      </c>
      <c r="C174" s="187">
        <v>2</v>
      </c>
      <c r="D174" s="145"/>
      <c r="E174" s="145"/>
      <c r="F174" s="145"/>
      <c r="G174" s="145"/>
      <c r="H174" s="145"/>
      <c r="I174" s="144">
        <v>2</v>
      </c>
      <c r="J174" s="144"/>
      <c r="K174" s="144"/>
      <c r="L174" s="144">
        <v>2</v>
      </c>
      <c r="M174" s="145" t="s">
        <v>89</v>
      </c>
      <c r="N174" s="145"/>
      <c r="O174" s="146">
        <v>40</v>
      </c>
      <c r="P174" s="144">
        <v>40</v>
      </c>
      <c r="Q174" s="206">
        <v>20</v>
      </c>
      <c r="R174" s="206">
        <v>20</v>
      </c>
      <c r="S174" s="206"/>
      <c r="T174" s="206"/>
      <c r="U174" s="206"/>
      <c r="V174" s="206"/>
      <c r="W174" s="145">
        <v>20</v>
      </c>
      <c r="X174" s="145">
        <v>20</v>
      </c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209" t="s">
        <v>49</v>
      </c>
      <c r="AJ174" s="210" t="s">
        <v>97</v>
      </c>
    </row>
    <row r="175" spans="1:36" ht="46.5" customHeight="1">
      <c r="A175" s="144">
        <v>7</v>
      </c>
      <c r="B175" s="195" t="s">
        <v>170</v>
      </c>
      <c r="C175" s="145"/>
      <c r="D175" s="145"/>
      <c r="E175" s="145"/>
      <c r="F175" s="145">
        <v>2</v>
      </c>
      <c r="G175" s="145"/>
      <c r="H175" s="145"/>
      <c r="I175" s="144">
        <f>C175+F175</f>
        <v>2</v>
      </c>
      <c r="J175" s="144">
        <f>D175+G175</f>
        <v>0</v>
      </c>
      <c r="K175" s="144">
        <f>E175+H175</f>
        <v>0</v>
      </c>
      <c r="L175" s="144">
        <f>SUM(I175:K175)</f>
        <v>2</v>
      </c>
      <c r="M175" s="148"/>
      <c r="N175" s="145" t="s">
        <v>89</v>
      </c>
      <c r="O175" s="146">
        <v>30</v>
      </c>
      <c r="P175" s="144">
        <f>SUM(Q175:V175)</f>
        <v>35</v>
      </c>
      <c r="Q175" s="143">
        <v>20</v>
      </c>
      <c r="R175" s="143">
        <f>X175+AD175</f>
        <v>0</v>
      </c>
      <c r="S175" s="143">
        <f>Y175+AE175</f>
        <v>10</v>
      </c>
      <c r="T175" s="143">
        <f>Z175+AF175</f>
        <v>0</v>
      </c>
      <c r="U175" s="143">
        <f>AA175+AG175</f>
        <v>5</v>
      </c>
      <c r="V175" s="143"/>
      <c r="W175" s="145"/>
      <c r="X175" s="145"/>
      <c r="Y175" s="145"/>
      <c r="Z175" s="145"/>
      <c r="AA175" s="145"/>
      <c r="AB175" s="145"/>
      <c r="AC175" s="145">
        <v>10</v>
      </c>
      <c r="AD175" s="145"/>
      <c r="AE175" s="145">
        <v>10</v>
      </c>
      <c r="AF175" s="145"/>
      <c r="AG175" s="145">
        <v>5</v>
      </c>
      <c r="AH175" s="145"/>
      <c r="AI175" s="207" t="s">
        <v>171</v>
      </c>
      <c r="AJ175" s="150" t="s">
        <v>211</v>
      </c>
    </row>
    <row r="176" spans="1:36" ht="42" customHeight="1">
      <c r="A176" s="144"/>
      <c r="B176" s="195" t="s">
        <v>172</v>
      </c>
      <c r="C176" s="145"/>
      <c r="D176" s="145"/>
      <c r="E176" s="145"/>
      <c r="F176" s="145">
        <v>1</v>
      </c>
      <c r="G176" s="145"/>
      <c r="H176" s="145"/>
      <c r="I176" s="144"/>
      <c r="J176" s="144"/>
      <c r="K176" s="144"/>
      <c r="L176" s="144">
        <v>1</v>
      </c>
      <c r="M176" s="148" t="s">
        <v>89</v>
      </c>
      <c r="N176" s="145"/>
      <c r="O176" s="146">
        <v>20</v>
      </c>
      <c r="P176" s="144">
        <v>10</v>
      </c>
      <c r="Q176" s="143">
        <v>10</v>
      </c>
      <c r="R176" s="143"/>
      <c r="S176" s="143"/>
      <c r="T176" s="143"/>
      <c r="U176" s="143"/>
      <c r="V176" s="143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207" t="s">
        <v>52</v>
      </c>
      <c r="AJ176" s="147" t="s">
        <v>98</v>
      </c>
    </row>
    <row r="177" spans="1:36" ht="42" customHeight="1">
      <c r="A177" s="144">
        <v>8</v>
      </c>
      <c r="B177" s="195" t="s">
        <v>241</v>
      </c>
      <c r="C177" s="187">
        <v>2</v>
      </c>
      <c r="D177" s="145"/>
      <c r="E177" s="145"/>
      <c r="F177" s="145"/>
      <c r="G177" s="145"/>
      <c r="H177" s="145"/>
      <c r="I177" s="144">
        <v>2</v>
      </c>
      <c r="J177" s="144"/>
      <c r="K177" s="144"/>
      <c r="L177" s="144">
        <v>2</v>
      </c>
      <c r="M177" s="145" t="s">
        <v>83</v>
      </c>
      <c r="N177" s="145"/>
      <c r="O177" s="146">
        <v>50</v>
      </c>
      <c r="P177" s="144">
        <v>50</v>
      </c>
      <c r="Q177" s="143">
        <v>30</v>
      </c>
      <c r="R177" s="143"/>
      <c r="S177" s="143">
        <v>20</v>
      </c>
      <c r="T177" s="143"/>
      <c r="U177" s="143"/>
      <c r="V177" s="143"/>
      <c r="W177" s="145">
        <v>30</v>
      </c>
      <c r="X177" s="145"/>
      <c r="Y177" s="145">
        <v>20</v>
      </c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217" t="s">
        <v>67</v>
      </c>
      <c r="AJ177" s="150" t="s">
        <v>111</v>
      </c>
    </row>
    <row r="178" spans="1:36" ht="7.5" customHeight="1" thickBot="1">
      <c r="A178" s="171"/>
      <c r="B178" s="172" t="s">
        <v>34</v>
      </c>
      <c r="C178" s="173">
        <f>SUM(C169:C177)</f>
        <v>6</v>
      </c>
      <c r="D178" s="174"/>
      <c r="E178" s="105"/>
      <c r="F178" s="175">
        <f>SUM(F169:F177)</f>
        <v>6</v>
      </c>
      <c r="G178" s="176"/>
      <c r="H178" s="177"/>
      <c r="I178" s="175">
        <v>12</v>
      </c>
      <c r="J178" s="174"/>
      <c r="K178" s="105"/>
      <c r="L178" s="178">
        <f>SUM(L169:L177)</f>
        <v>12</v>
      </c>
      <c r="M178" s="179"/>
      <c r="N178" s="180"/>
      <c r="O178" s="181">
        <f aca="true" t="shared" si="44" ref="O178:Y178">SUM(O169:O177)</f>
        <v>280</v>
      </c>
      <c r="P178" s="181">
        <f t="shared" si="44"/>
        <v>330</v>
      </c>
      <c r="Q178" s="182">
        <f t="shared" si="44"/>
        <v>150</v>
      </c>
      <c r="R178" s="183">
        <f t="shared" si="44"/>
        <v>20</v>
      </c>
      <c r="S178" s="183">
        <f t="shared" si="44"/>
        <v>110</v>
      </c>
      <c r="T178" s="183">
        <f t="shared" si="44"/>
        <v>0</v>
      </c>
      <c r="U178" s="183">
        <f t="shared" si="44"/>
        <v>50</v>
      </c>
      <c r="V178" s="184">
        <f t="shared" si="44"/>
        <v>0</v>
      </c>
      <c r="W178" s="185">
        <f t="shared" si="44"/>
        <v>60</v>
      </c>
      <c r="X178" s="185">
        <f t="shared" si="44"/>
        <v>20</v>
      </c>
      <c r="Y178" s="185">
        <f t="shared" si="44"/>
        <v>40</v>
      </c>
      <c r="Z178" s="185"/>
      <c r="AA178" s="174">
        <f>SUM(AA169:AA177)</f>
        <v>10</v>
      </c>
      <c r="AB178" s="177"/>
      <c r="AC178" s="185">
        <f>SUM(AC169:AC177)</f>
        <v>50</v>
      </c>
      <c r="AD178" s="185"/>
      <c r="AE178" s="185">
        <f>SUM(AE169:AE177)</f>
        <v>70</v>
      </c>
      <c r="AF178" s="185"/>
      <c r="AG178" s="174">
        <f>SUM(AG169:AG177)</f>
        <v>35</v>
      </c>
      <c r="AH178" s="105"/>
      <c r="AI178" s="124"/>
      <c r="AJ178" s="139"/>
    </row>
    <row r="179" spans="1:36" ht="11.25" customHeight="1" thickBot="1">
      <c r="A179" s="88"/>
      <c r="B179" s="104" t="s">
        <v>257</v>
      </c>
      <c r="C179" s="103"/>
      <c r="D179" s="37"/>
      <c r="E179" s="38"/>
      <c r="F179" s="35"/>
      <c r="G179" s="14"/>
      <c r="H179" s="34"/>
      <c r="I179" s="57"/>
      <c r="J179" s="61"/>
      <c r="K179" s="72"/>
      <c r="L179" s="56"/>
      <c r="M179" s="39"/>
      <c r="N179" s="36"/>
      <c r="O179" s="87">
        <v>1205</v>
      </c>
      <c r="P179" s="45">
        <v>1485</v>
      </c>
      <c r="Q179" s="58">
        <v>520</v>
      </c>
      <c r="R179" s="59">
        <v>100</v>
      </c>
      <c r="S179" s="59">
        <v>150</v>
      </c>
      <c r="T179" s="59"/>
      <c r="U179" s="59"/>
      <c r="V179" s="60"/>
      <c r="W179" s="15">
        <v>230</v>
      </c>
      <c r="X179" s="15">
        <v>65</v>
      </c>
      <c r="Y179" s="15">
        <v>75</v>
      </c>
      <c r="Z179" s="15">
        <v>210</v>
      </c>
      <c r="AA179" s="37"/>
      <c r="AB179" s="34"/>
      <c r="AC179" s="15">
        <v>250</v>
      </c>
      <c r="AD179" s="15"/>
      <c r="AE179" s="15">
        <v>85</v>
      </c>
      <c r="AF179" s="15"/>
      <c r="AG179" s="37">
        <v>170</v>
      </c>
      <c r="AH179" s="38"/>
      <c r="AI179" s="91"/>
      <c r="AJ179" s="99"/>
    </row>
    <row r="180" spans="1:36" ht="11.25" customHeight="1" thickBot="1">
      <c r="A180" s="567" t="s">
        <v>6</v>
      </c>
      <c r="B180" s="568"/>
      <c r="C180" s="24">
        <v>30</v>
      </c>
      <c r="D180" s="25">
        <f>SUM(D133:D179)</f>
        <v>0</v>
      </c>
      <c r="E180" s="23">
        <f>SUM(E133:E179)</f>
        <v>0</v>
      </c>
      <c r="F180" s="24">
        <v>30</v>
      </c>
      <c r="G180" s="25">
        <f>SUM(G133:G179)</f>
        <v>0</v>
      </c>
      <c r="H180" s="23">
        <f>SUM(H133:H179)</f>
        <v>0</v>
      </c>
      <c r="I180" s="73">
        <v>60</v>
      </c>
      <c r="J180" s="74">
        <f>SUM(J133:J179)</f>
        <v>0</v>
      </c>
      <c r="K180" s="75">
        <f>SUM(K133:K179)</f>
        <v>0</v>
      </c>
      <c r="L180" s="8">
        <v>60</v>
      </c>
      <c r="M180" s="63">
        <f>COUNTIF(M133:M179,"EGZ")</f>
        <v>4</v>
      </c>
      <c r="N180" s="62">
        <f>COUNTIF(N133:N179,"EGZ")</f>
        <v>8</v>
      </c>
      <c r="O180" s="82">
        <v>1205</v>
      </c>
      <c r="P180" s="8">
        <v>1840</v>
      </c>
      <c r="Q180" s="62">
        <v>500</v>
      </c>
      <c r="R180" s="63">
        <v>135</v>
      </c>
      <c r="S180" s="63">
        <v>80</v>
      </c>
      <c r="T180" s="63">
        <v>490</v>
      </c>
      <c r="U180" s="63">
        <v>290</v>
      </c>
      <c r="V180" s="64">
        <f>SUM(V133:V179)</f>
        <v>0</v>
      </c>
      <c r="W180" s="64">
        <v>260</v>
      </c>
      <c r="X180" s="64">
        <v>75</v>
      </c>
      <c r="Y180" s="64">
        <v>70</v>
      </c>
      <c r="Z180" s="64">
        <v>260</v>
      </c>
      <c r="AA180" s="64">
        <v>120</v>
      </c>
      <c r="AB180" s="64">
        <f>SUM(AB133:AB179)</f>
        <v>0</v>
      </c>
      <c r="AC180" s="64">
        <v>260</v>
      </c>
      <c r="AD180" s="64">
        <v>90</v>
      </c>
      <c r="AE180" s="64">
        <v>30</v>
      </c>
      <c r="AF180" s="64">
        <v>290</v>
      </c>
      <c r="AG180" s="64">
        <v>170</v>
      </c>
      <c r="AH180" s="64">
        <f>SUM(AH133:AH179)</f>
        <v>0</v>
      </c>
      <c r="AI180" s="65"/>
      <c r="AJ180" s="66"/>
    </row>
    <row r="181" spans="1:36" ht="9" customHeight="1" thickBot="1">
      <c r="A181" s="2"/>
      <c r="B181" s="8" t="s">
        <v>34</v>
      </c>
      <c r="C181" s="559">
        <f>SUM(C180:E180)</f>
        <v>30</v>
      </c>
      <c r="D181" s="566"/>
      <c r="E181" s="565"/>
      <c r="F181" s="559">
        <f>SUM(F180:H180)</f>
        <v>30</v>
      </c>
      <c r="G181" s="566"/>
      <c r="H181" s="566"/>
      <c r="I181" s="76"/>
      <c r="J181" s="569" t="s">
        <v>43</v>
      </c>
      <c r="K181" s="570"/>
      <c r="L181" s="571"/>
      <c r="M181" s="572" t="s">
        <v>44</v>
      </c>
      <c r="N181" s="573"/>
      <c r="O181" s="84"/>
      <c r="P181" s="17"/>
      <c r="Q181" s="574">
        <v>1205</v>
      </c>
      <c r="R181" s="575"/>
      <c r="S181" s="575"/>
      <c r="T181" s="576"/>
      <c r="U181" s="554">
        <v>290</v>
      </c>
      <c r="V181" s="555"/>
      <c r="W181" s="556">
        <v>665</v>
      </c>
      <c r="X181" s="557"/>
      <c r="Y181" s="557"/>
      <c r="Z181" s="558"/>
      <c r="AA181" s="559">
        <f>SUM(AA180:AB180)</f>
        <v>120</v>
      </c>
      <c r="AB181" s="560"/>
      <c r="AC181" s="556">
        <v>670</v>
      </c>
      <c r="AD181" s="557"/>
      <c r="AE181" s="557"/>
      <c r="AF181" s="558"/>
      <c r="AG181" s="559">
        <v>170</v>
      </c>
      <c r="AH181" s="560"/>
      <c r="AI181" s="18"/>
      <c r="AJ181" s="19"/>
    </row>
    <row r="182" spans="1:36" ht="7.5" customHeight="1" thickBot="1">
      <c r="A182" s="2"/>
      <c r="B182" s="71"/>
      <c r="C182" s="71"/>
      <c r="D182" s="71"/>
      <c r="E182" s="77"/>
      <c r="F182" s="71"/>
      <c r="G182" s="71"/>
      <c r="H182" s="71"/>
      <c r="I182" s="2"/>
      <c r="J182" s="561" t="s">
        <v>41</v>
      </c>
      <c r="K182" s="562"/>
      <c r="L182" s="562"/>
      <c r="M182" s="562"/>
      <c r="N182" s="563"/>
      <c r="O182" s="83"/>
      <c r="P182" s="17"/>
      <c r="Q182" s="554">
        <v>1495</v>
      </c>
      <c r="R182" s="564"/>
      <c r="S182" s="564"/>
      <c r="T182" s="564"/>
      <c r="U182" s="564"/>
      <c r="V182" s="565"/>
      <c r="W182" s="559">
        <v>455</v>
      </c>
      <c r="X182" s="564"/>
      <c r="Y182" s="564"/>
      <c r="Z182" s="564"/>
      <c r="AA182" s="564"/>
      <c r="AB182" s="565"/>
      <c r="AC182" s="559">
        <v>840</v>
      </c>
      <c r="AD182" s="566"/>
      <c r="AE182" s="566"/>
      <c r="AF182" s="566"/>
      <c r="AG182" s="566"/>
      <c r="AH182" s="560"/>
      <c r="AI182" s="18"/>
      <c r="AJ182" s="19"/>
    </row>
    <row r="183" spans="1:36" ht="3" customHeight="1" thickBo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17"/>
      <c r="N183" s="17"/>
      <c r="O183" s="17"/>
      <c r="P183" s="17"/>
      <c r="Q183" s="21"/>
      <c r="R183" s="21"/>
      <c r="S183" s="21"/>
      <c r="T183" s="21"/>
      <c r="U183" s="21"/>
      <c r="V183" s="22"/>
      <c r="W183" s="20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18"/>
      <c r="AJ183" s="19"/>
    </row>
    <row r="184" spans="1:36" ht="6.75" customHeight="1">
      <c r="A184" s="433" t="s">
        <v>26</v>
      </c>
      <c r="B184" s="434"/>
      <c r="C184" s="435" t="s">
        <v>27</v>
      </c>
      <c r="D184" s="436"/>
      <c r="E184" s="436"/>
      <c r="F184" s="436"/>
      <c r="G184" s="436"/>
      <c r="H184" s="436"/>
      <c r="I184" s="436"/>
      <c r="J184" s="436"/>
      <c r="K184" s="436"/>
      <c r="L184" s="436"/>
      <c r="M184" s="436"/>
      <c r="N184" s="436"/>
      <c r="O184" s="436"/>
      <c r="P184" s="436"/>
      <c r="Q184" s="436"/>
      <c r="R184" s="436"/>
      <c r="S184" s="436"/>
      <c r="T184" s="436"/>
      <c r="U184" s="436"/>
      <c r="V184" s="437"/>
      <c r="W184" s="31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</row>
    <row r="185" spans="1:36" ht="6.75" customHeight="1">
      <c r="A185" s="431" t="s">
        <v>46</v>
      </c>
      <c r="B185" s="432"/>
      <c r="C185" s="432" t="s">
        <v>8</v>
      </c>
      <c r="D185" s="432"/>
      <c r="E185" s="432"/>
      <c r="F185" s="432"/>
      <c r="G185" s="432"/>
      <c r="H185" s="432"/>
      <c r="I185" s="432"/>
      <c r="J185" s="432"/>
      <c r="K185" s="432"/>
      <c r="L185" s="432"/>
      <c r="M185" s="432"/>
      <c r="N185" s="432"/>
      <c r="O185" s="432"/>
      <c r="P185" s="432"/>
      <c r="Q185" s="432"/>
      <c r="R185" s="67" t="s">
        <v>29</v>
      </c>
      <c r="S185" s="26"/>
      <c r="T185" s="26"/>
      <c r="U185" s="26"/>
      <c r="V185" s="27"/>
      <c r="W185" s="31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</row>
    <row r="186" spans="1:36" ht="6.75" customHeight="1">
      <c r="A186" s="466" t="s">
        <v>38</v>
      </c>
      <c r="B186" s="465"/>
      <c r="C186" s="432" t="s">
        <v>9</v>
      </c>
      <c r="D186" s="432"/>
      <c r="E186" s="432"/>
      <c r="F186" s="432"/>
      <c r="G186" s="432"/>
      <c r="H186" s="432"/>
      <c r="I186" s="432"/>
      <c r="J186" s="432"/>
      <c r="K186" s="432"/>
      <c r="L186" s="432"/>
      <c r="M186" s="432"/>
      <c r="N186" s="432"/>
      <c r="O186" s="432"/>
      <c r="P186" s="432"/>
      <c r="Q186" s="432"/>
      <c r="R186" s="28" t="s">
        <v>16</v>
      </c>
      <c r="S186" s="26"/>
      <c r="T186" s="26"/>
      <c r="U186" s="27"/>
      <c r="V186" s="70"/>
      <c r="W186" s="31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</row>
    <row r="187" spans="1:36" ht="6.75" customHeight="1" thickBot="1">
      <c r="A187" s="466"/>
      <c r="B187" s="465"/>
      <c r="C187" s="465" t="s">
        <v>12</v>
      </c>
      <c r="D187" s="465"/>
      <c r="E187" s="465"/>
      <c r="F187" s="465"/>
      <c r="G187" s="465"/>
      <c r="H187" s="465"/>
      <c r="I187" s="465"/>
      <c r="J187" s="465"/>
      <c r="K187" s="465"/>
      <c r="L187" s="465"/>
      <c r="M187" s="465"/>
      <c r="N187" s="465"/>
      <c r="O187" s="465"/>
      <c r="P187" s="465"/>
      <c r="Q187" s="465"/>
      <c r="R187" s="68" t="s">
        <v>45</v>
      </c>
      <c r="S187" s="29"/>
      <c r="T187" s="29"/>
      <c r="U187" s="30"/>
      <c r="V187" s="69"/>
      <c r="W187" s="31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</row>
    <row r="188" spans="1:36" ht="6.75" customHeight="1" thickBot="1">
      <c r="A188" s="424"/>
      <c r="B188" s="425"/>
      <c r="C188" s="426" t="s">
        <v>42</v>
      </c>
      <c r="D188" s="427"/>
      <c r="E188" s="427"/>
      <c r="F188" s="427"/>
      <c r="G188" s="427"/>
      <c r="H188" s="427"/>
      <c r="I188" s="427"/>
      <c r="J188" s="427"/>
      <c r="K188" s="427"/>
      <c r="L188" s="427"/>
      <c r="M188" s="427"/>
      <c r="N188" s="427"/>
      <c r="O188" s="427"/>
      <c r="P188" s="427"/>
      <c r="Q188" s="428"/>
      <c r="R188" s="81"/>
      <c r="S188" s="79"/>
      <c r="T188" s="79"/>
      <c r="U188" s="79"/>
      <c r="V188" s="78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</row>
    <row r="189" spans="1:36" ht="6.75" customHeight="1">
      <c r="A189" s="463" t="s">
        <v>22</v>
      </c>
      <c r="B189" s="464"/>
      <c r="C189" s="467" t="s">
        <v>20</v>
      </c>
      <c r="D189" s="468"/>
      <c r="E189" s="468"/>
      <c r="F189" s="468"/>
      <c r="G189" s="468"/>
      <c r="H189" s="468"/>
      <c r="I189" s="468"/>
      <c r="J189" s="468"/>
      <c r="K189" s="468"/>
      <c r="L189" s="468"/>
      <c r="M189" s="469"/>
      <c r="N189" s="467" t="s">
        <v>21</v>
      </c>
      <c r="O189" s="468"/>
      <c r="P189" s="470"/>
      <c r="Q189" s="437"/>
      <c r="R189" s="80"/>
      <c r="S189" s="1"/>
      <c r="T189" s="1"/>
      <c r="U189" s="1"/>
      <c r="V189" s="3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6.75" customHeight="1">
      <c r="A190" s="456" t="s">
        <v>17</v>
      </c>
      <c r="B190" s="457"/>
      <c r="C190" s="444">
        <v>15</v>
      </c>
      <c r="D190" s="445"/>
      <c r="E190" s="445"/>
      <c r="F190" s="445"/>
      <c r="G190" s="445"/>
      <c r="H190" s="445"/>
      <c r="I190" s="445"/>
      <c r="J190" s="445"/>
      <c r="K190" s="445"/>
      <c r="L190" s="445"/>
      <c r="M190" s="458"/>
      <c r="N190" s="444">
        <v>15</v>
      </c>
      <c r="O190" s="445"/>
      <c r="P190" s="445"/>
      <c r="Q190" s="446"/>
      <c r="R190" s="4"/>
      <c r="S190" s="1"/>
      <c r="T190" s="1"/>
      <c r="U190" s="1"/>
      <c r="V190" s="5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8.25" customHeight="1">
      <c r="A191" s="456" t="s">
        <v>18</v>
      </c>
      <c r="B191" s="457"/>
      <c r="C191" s="444">
        <v>15</v>
      </c>
      <c r="D191" s="445"/>
      <c r="E191" s="445"/>
      <c r="F191" s="445"/>
      <c r="G191" s="445"/>
      <c r="H191" s="445"/>
      <c r="I191" s="445"/>
      <c r="J191" s="445"/>
      <c r="K191" s="445"/>
      <c r="L191" s="445"/>
      <c r="M191" s="458"/>
      <c r="N191" s="444">
        <v>15</v>
      </c>
      <c r="O191" s="445"/>
      <c r="P191" s="445"/>
      <c r="Q191" s="446"/>
      <c r="R191" s="4"/>
      <c r="S191" s="1"/>
      <c r="T191" s="1"/>
      <c r="U191" s="1"/>
      <c r="V191" s="5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9" customHeight="1" thickBot="1">
      <c r="A192" s="454" t="s">
        <v>19</v>
      </c>
      <c r="B192" s="455"/>
      <c r="C192" s="447">
        <v>0</v>
      </c>
      <c r="D192" s="448"/>
      <c r="E192" s="448"/>
      <c r="F192" s="448"/>
      <c r="G192" s="448"/>
      <c r="H192" s="448"/>
      <c r="I192" s="448"/>
      <c r="J192" s="448"/>
      <c r="K192" s="448"/>
      <c r="L192" s="448"/>
      <c r="M192" s="449"/>
      <c r="N192" s="447">
        <v>0</v>
      </c>
      <c r="O192" s="448"/>
      <c r="P192" s="448"/>
      <c r="Q192" s="459"/>
      <c r="R192" s="4"/>
      <c r="S192" s="1"/>
      <c r="T192" s="1"/>
      <c r="U192" s="1"/>
      <c r="V192" s="5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</sheetData>
  <sheetProtection/>
  <mergeCells count="174">
    <mergeCell ref="A2:AH2"/>
    <mergeCell ref="A3:AH3"/>
    <mergeCell ref="A4:A7"/>
    <mergeCell ref="B4:B7"/>
    <mergeCell ref="C4:L4"/>
    <mergeCell ref="M4:N5"/>
    <mergeCell ref="O4:O7"/>
    <mergeCell ref="P4:P7"/>
    <mergeCell ref="Q4:V6"/>
    <mergeCell ref="W4:AB5"/>
    <mergeCell ref="AC4:AH5"/>
    <mergeCell ref="AI4:AI7"/>
    <mergeCell ref="AJ4:AJ7"/>
    <mergeCell ref="C5:H5"/>
    <mergeCell ref="I5:L5"/>
    <mergeCell ref="C6:E6"/>
    <mergeCell ref="F6:H6"/>
    <mergeCell ref="I6:I7"/>
    <mergeCell ref="J6:J7"/>
    <mergeCell ref="K6:K7"/>
    <mergeCell ref="L6:L7"/>
    <mergeCell ref="M6:N6"/>
    <mergeCell ref="W6:AB6"/>
    <mergeCell ref="AC6:AH6"/>
    <mergeCell ref="A55:B55"/>
    <mergeCell ref="C56:E56"/>
    <mergeCell ref="F56:H56"/>
    <mergeCell ref="J56:L56"/>
    <mergeCell ref="M56:N56"/>
    <mergeCell ref="Q56:T56"/>
    <mergeCell ref="U56:V56"/>
    <mergeCell ref="W56:Z56"/>
    <mergeCell ref="AA56:AB56"/>
    <mergeCell ref="AC56:AF56"/>
    <mergeCell ref="AG56:AH56"/>
    <mergeCell ref="J57:N57"/>
    <mergeCell ref="Q57:V57"/>
    <mergeCell ref="W57:AB57"/>
    <mergeCell ref="AC57:AH57"/>
    <mergeCell ref="A59:B59"/>
    <mergeCell ref="C59:V59"/>
    <mergeCell ref="A60:B60"/>
    <mergeCell ref="C60:Q60"/>
    <mergeCell ref="A61:B61"/>
    <mergeCell ref="C61:Q61"/>
    <mergeCell ref="A62:B62"/>
    <mergeCell ref="C62:Q62"/>
    <mergeCell ref="A63:B63"/>
    <mergeCell ref="C63:Q63"/>
    <mergeCell ref="A64:B64"/>
    <mergeCell ref="C64:M64"/>
    <mergeCell ref="N64:Q64"/>
    <mergeCell ref="A67:B67"/>
    <mergeCell ref="C67:M67"/>
    <mergeCell ref="N67:Q67"/>
    <mergeCell ref="A71:AH71"/>
    <mergeCell ref="A65:B65"/>
    <mergeCell ref="C65:M65"/>
    <mergeCell ref="N65:Q65"/>
    <mergeCell ref="A66:B66"/>
    <mergeCell ref="C66:M66"/>
    <mergeCell ref="N66:Q66"/>
    <mergeCell ref="A120:B120"/>
    <mergeCell ref="A121:B121"/>
    <mergeCell ref="C121:M121"/>
    <mergeCell ref="N121:Q121"/>
    <mergeCell ref="J74:J75"/>
    <mergeCell ref="K74:K75"/>
    <mergeCell ref="L74:L75"/>
    <mergeCell ref="M74:N74"/>
    <mergeCell ref="A116:B116"/>
    <mergeCell ref="C117:E117"/>
    <mergeCell ref="A122:B122"/>
    <mergeCell ref="C122:M122"/>
    <mergeCell ref="N122:Q122"/>
    <mergeCell ref="A123:B123"/>
    <mergeCell ref="C123:M123"/>
    <mergeCell ref="N123:Q123"/>
    <mergeCell ref="A192:B192"/>
    <mergeCell ref="C192:M192"/>
    <mergeCell ref="N192:Q192"/>
    <mergeCell ref="A189:B189"/>
    <mergeCell ref="A190:B190"/>
    <mergeCell ref="A191:B191"/>
    <mergeCell ref="C191:M191"/>
    <mergeCell ref="N191:Q191"/>
    <mergeCell ref="A70:AH70"/>
    <mergeCell ref="A72:A75"/>
    <mergeCell ref="B72:B75"/>
    <mergeCell ref="C72:L72"/>
    <mergeCell ref="M72:N73"/>
    <mergeCell ref="O72:O75"/>
    <mergeCell ref="P72:P75"/>
    <mergeCell ref="Q72:V74"/>
    <mergeCell ref="W72:AB73"/>
    <mergeCell ref="AC72:AH73"/>
    <mergeCell ref="AI72:AI75"/>
    <mergeCell ref="AJ72:AJ75"/>
    <mergeCell ref="C73:H73"/>
    <mergeCell ref="I73:L73"/>
    <mergeCell ref="C74:E74"/>
    <mergeCell ref="F74:H74"/>
    <mergeCell ref="I74:I75"/>
    <mergeCell ref="W74:AB74"/>
    <mergeCell ref="AC74:AH74"/>
    <mergeCell ref="F117:H117"/>
    <mergeCell ref="J117:L117"/>
    <mergeCell ref="M117:N117"/>
    <mergeCell ref="Q117:T117"/>
    <mergeCell ref="U117:V117"/>
    <mergeCell ref="W117:Z117"/>
    <mergeCell ref="C120:M120"/>
    <mergeCell ref="N120:Q120"/>
    <mergeCell ref="A126:B126"/>
    <mergeCell ref="AA117:AB117"/>
    <mergeCell ref="AC117:AF117"/>
    <mergeCell ref="AG117:AH117"/>
    <mergeCell ref="J118:N118"/>
    <mergeCell ref="Q118:V118"/>
    <mergeCell ref="W118:AB118"/>
    <mergeCell ref="AC118:AH118"/>
    <mergeCell ref="A127:AH127"/>
    <mergeCell ref="A128:AH128"/>
    <mergeCell ref="A129:A132"/>
    <mergeCell ref="B129:B132"/>
    <mergeCell ref="C129:L129"/>
    <mergeCell ref="M129:N130"/>
    <mergeCell ref="O129:O132"/>
    <mergeCell ref="P129:P132"/>
    <mergeCell ref="Q129:V131"/>
    <mergeCell ref="W129:AB130"/>
    <mergeCell ref="AC129:AH130"/>
    <mergeCell ref="AI129:AI132"/>
    <mergeCell ref="AJ129:AJ132"/>
    <mergeCell ref="C130:H130"/>
    <mergeCell ref="I130:L130"/>
    <mergeCell ref="C131:E131"/>
    <mergeCell ref="F131:H131"/>
    <mergeCell ref="I131:I132"/>
    <mergeCell ref="J131:J132"/>
    <mergeCell ref="K131:K132"/>
    <mergeCell ref="L131:L132"/>
    <mergeCell ref="M131:N131"/>
    <mergeCell ref="W131:AB131"/>
    <mergeCell ref="AC131:AH131"/>
    <mergeCell ref="A180:B180"/>
    <mergeCell ref="C181:E181"/>
    <mergeCell ref="F181:H181"/>
    <mergeCell ref="J181:L181"/>
    <mergeCell ref="M181:N181"/>
    <mergeCell ref="Q181:T181"/>
    <mergeCell ref="U181:V181"/>
    <mergeCell ref="W181:Z181"/>
    <mergeCell ref="AA181:AB181"/>
    <mergeCell ref="AC181:AF181"/>
    <mergeCell ref="AG181:AH181"/>
    <mergeCell ref="J182:N182"/>
    <mergeCell ref="Q182:V182"/>
    <mergeCell ref="W182:AB182"/>
    <mergeCell ref="AC182:AH182"/>
    <mergeCell ref="A184:B184"/>
    <mergeCell ref="C184:V184"/>
    <mergeCell ref="C185:Q185"/>
    <mergeCell ref="A186:B186"/>
    <mergeCell ref="C186:Q186"/>
    <mergeCell ref="A187:B187"/>
    <mergeCell ref="C187:Q187"/>
    <mergeCell ref="A185:B185"/>
    <mergeCell ref="A188:B188"/>
    <mergeCell ref="C188:Q188"/>
    <mergeCell ref="C189:M189"/>
    <mergeCell ref="N189:Q189"/>
    <mergeCell ref="C190:M190"/>
    <mergeCell ref="N190:Q190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 Medyczny</cp:lastModifiedBy>
  <cp:lastPrinted>2016-09-29T12:14:33Z</cp:lastPrinted>
  <dcterms:created xsi:type="dcterms:W3CDTF">1997-02-26T13:46:56Z</dcterms:created>
  <dcterms:modified xsi:type="dcterms:W3CDTF">2017-06-23T09:33:50Z</dcterms:modified>
  <cp:category/>
  <cp:version/>
  <cp:contentType/>
  <cp:contentStatus/>
</cp:coreProperties>
</file>