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24240" windowHeight="12060" tabRatio="500" activeTab="1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<sst xmlns="http://schemas.openxmlformats.org/spreadsheetml/2006/main" count="572" uniqueCount="221">
  <si>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</si>
  <si>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</si>
  <si>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</si>
  <si>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</si>
  <si>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</si>
  <si>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</si>
  <si>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</si>
  <si>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</si>
  <si>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</si>
  <si>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</si>
  <si>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</si>
  <si>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</si>
  <si>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</si>
  <si>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</si>
  <si>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</si>
  <si>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</si>
  <si>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</si>
  <si>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</si>
  <si>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</si>
  <si>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</si>
  <si>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</si>
  <si>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</si>
  <si>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</si>
  <si>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</si>
  <si>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</si>
  <si>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</si>
  <si>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</si>
  <si>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</si>
  <si>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</si>
  <si>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</si>
  <si>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</si>
  <si>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</si>
  <si>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</si>
  <si>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</si>
  <si>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</si>
  <si>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</si>
  <si>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</si>
  <si>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</si>
  <si>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r>
      <t>T-</t>
    </r>
    <r>
      <rPr>
        <sz val="10"/>
        <rFont val="Times New Roman"/>
        <family val="1"/>
      </rPr>
      <t>zajęcia teoretyczne</t>
    </r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</si>
  <si>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</si>
  <si>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</si>
  <si>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</si>
  <si>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</si>
  <si>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</si>
  <si>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Zakład Medycyny Ratunkowej i Katastrof</t>
  </si>
  <si>
    <t>Psychologia</t>
  </si>
  <si>
    <t>Studium Filozofii i Psychologii Człowieka</t>
  </si>
  <si>
    <t>Zakład Statystyki i Informatyki Medycznej</t>
  </si>
  <si>
    <t>Biostatystyka</t>
  </si>
  <si>
    <t>Aspekty prawne w ratownictwie</t>
  </si>
  <si>
    <t>Wprowadzenie do ekonomii zdrowia</t>
  </si>
  <si>
    <t>Podstawy epidemiologii</t>
  </si>
  <si>
    <t>Fizjologia</t>
  </si>
  <si>
    <t>Zakład Fizjolgii</t>
  </si>
  <si>
    <t>Podstawy zdrowia publicznego</t>
  </si>
  <si>
    <t>Biofizyka</t>
  </si>
  <si>
    <t>Zakład Biofizyki</t>
  </si>
  <si>
    <t>Biochemia</t>
  </si>
  <si>
    <t>Zakład Biochemii Lekarskiej</t>
  </si>
  <si>
    <t>Biologia i mikrobiologia</t>
  </si>
  <si>
    <t>Zakład Diagnostyki Mikrobiologicznej</t>
  </si>
  <si>
    <t>Klinika Medycyny Ratunkowej Dzieci</t>
  </si>
  <si>
    <t>Medyczne czynności ratunkowe cz. I</t>
  </si>
  <si>
    <t>Podstawowe zabiegi medyczne cz. I</t>
  </si>
  <si>
    <t>Parazytologia</t>
  </si>
  <si>
    <t>Organizacja ratownictwa medycznego</t>
  </si>
  <si>
    <t>Etyka w medycynie ratunkowej</t>
  </si>
  <si>
    <t>Toksykologia cz. I</t>
  </si>
  <si>
    <t>Technologie informacyjne</t>
  </si>
  <si>
    <t xml:space="preserve">Język obcy </t>
  </si>
  <si>
    <t>Wychowanie fizyczne cz. I</t>
  </si>
  <si>
    <t>Profilaktyka Chorób Zakaźnych</t>
  </si>
  <si>
    <t>Klinika Chorób Zakaźnych i Hepatologii</t>
  </si>
  <si>
    <t>Studium Wychowania Fizycznego</t>
  </si>
  <si>
    <t>Studium Języków Obcych</t>
  </si>
  <si>
    <t>Zakład Toksykologii</t>
  </si>
  <si>
    <t>egz</t>
  </si>
  <si>
    <t>Anatomia</t>
  </si>
  <si>
    <t>Zakład Anatomii Prawidłowej Człowieka</t>
  </si>
  <si>
    <t>Zakład Zintegrowanej Opieki Medycznej</t>
  </si>
  <si>
    <t>zal</t>
  </si>
  <si>
    <t>Pierwsza pomoc czI</t>
  </si>
  <si>
    <t>Pierwsza pomoc cz II</t>
  </si>
  <si>
    <t>Kwalifikowana pierwsza pomoc czI</t>
  </si>
  <si>
    <t>Kwalifikowana pierwsza pomoc cz II</t>
  </si>
  <si>
    <t>Obóz sprawnościowy</t>
  </si>
  <si>
    <t>Praktyki wakacyjne</t>
  </si>
  <si>
    <t>80 godz</t>
  </si>
  <si>
    <t>Farmakologia</t>
  </si>
  <si>
    <t xml:space="preserve">Zakład Farmakologii Doświadczalnej </t>
  </si>
  <si>
    <t>Medycyna ratunkowa cz. I</t>
  </si>
  <si>
    <t>Medycyna ratunkowa dzieci cz. I</t>
  </si>
  <si>
    <t>Zakład Patomorfologii Ogólnej</t>
  </si>
  <si>
    <t>Transfuzjologia</t>
  </si>
  <si>
    <t xml:space="preserve">Klinika Hematologii </t>
  </si>
  <si>
    <t>Propedeutyka chorób wewnętrznych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</si>
  <si>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</si>
  <si>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</si>
  <si>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</si>
  <si>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</si>
  <si>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</si>
  <si>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</si>
  <si>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Nadzór sanitarno-epidemiologiczny</t>
  </si>
  <si>
    <t xml:space="preserve">Demografia </t>
  </si>
  <si>
    <t>Neurologia</t>
  </si>
  <si>
    <t>Klinika Neurologii</t>
  </si>
  <si>
    <t xml:space="preserve">Metodologia badań </t>
  </si>
  <si>
    <t>Medyczne czynności ratunkowe cz. II</t>
  </si>
  <si>
    <t>Medyczne czynności ratunkowe dzieci cz I</t>
  </si>
  <si>
    <t>Medycyna katastrof</t>
  </si>
  <si>
    <t>Metodyka nauczania pierwszej pomocy i kwalifikowanej pierwszej pomocy</t>
  </si>
  <si>
    <t xml:space="preserve">Język nowożytny </t>
  </si>
  <si>
    <t>Wychowanie fizyczne cz. II</t>
  </si>
  <si>
    <t>Studium Wychowania Fizycznego i Sportu</t>
  </si>
  <si>
    <t xml:space="preserve">Finansowanie w ochronie zdrowia </t>
  </si>
  <si>
    <t>Organizacja ochrony zdrowia w Polsce i na świecie</t>
  </si>
  <si>
    <t>Zarządzanie w ochronie zdrowia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</si>
  <si>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</si>
  <si>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</si>
  <si>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</si>
  <si>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</si>
  <si>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</si>
  <si>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>Chirurgia dziecięca</t>
  </si>
  <si>
    <t>Chirurgia naczyń</t>
  </si>
  <si>
    <t>Klinika Chirurgii Naczyń Transplantacji</t>
  </si>
  <si>
    <t>Neurochirurgia</t>
  </si>
  <si>
    <t>Klinika Neurochirurgii</t>
  </si>
  <si>
    <t>Traumatologia narządu ruchu</t>
  </si>
  <si>
    <t>Klinika Ortopedii i Traumatologii</t>
  </si>
  <si>
    <t>Anestezjologia i intensywna terapia</t>
  </si>
  <si>
    <t>Zakład Anestezjologii i Intensywnej Terapii</t>
  </si>
  <si>
    <t>Psychiatria</t>
  </si>
  <si>
    <t>Klinika Psychiatrii</t>
  </si>
  <si>
    <t>Traumatologia z elementami neurochirurgii</t>
  </si>
  <si>
    <t>Ratownictwo medyczne w urazach</t>
  </si>
  <si>
    <t>Podstawy polityki społecznej i zdrowotnej</t>
  </si>
  <si>
    <t>Psychologia w medycynie ratunkowej</t>
  </si>
  <si>
    <t>Położnictwo i ginekologia</t>
  </si>
  <si>
    <t xml:space="preserve">Zakład Położnictwa, Ginekologii,  i Opieki Położniczo-Ginekologicznej </t>
  </si>
  <si>
    <t>Laryngologia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</si>
  <si>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</si>
  <si>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</si>
  <si>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</si>
  <si>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</si>
  <si>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</si>
  <si>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</si>
  <si>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>Problemy zdrowia w skali międzynarodowej</t>
  </si>
  <si>
    <t>Ratownictwo medyczne w Polsce i na świecie</t>
  </si>
  <si>
    <t>Transport w intensywnej terapii</t>
  </si>
  <si>
    <t>Arteterapia</t>
  </si>
  <si>
    <t>Klinika Rehabilitacji Dziecięcej</t>
  </si>
  <si>
    <t>Makroekonomiczne uwarunkowania ochrony zdrowia</t>
  </si>
  <si>
    <t>Promocja zdrowia</t>
  </si>
  <si>
    <t>Klinika Otolaryngologii</t>
  </si>
  <si>
    <t>MODUŁ A</t>
  </si>
  <si>
    <t>MODUŁ B</t>
  </si>
  <si>
    <t>Formy opieki zdrowotnej</t>
  </si>
  <si>
    <t>Podstawy opieki nad chorym dla ratowników medycznych</t>
  </si>
  <si>
    <t>zal.</t>
  </si>
  <si>
    <t>Orzekanie o śmierci człowieka z uwzględnieniem opieki nad dawcą narządów</t>
  </si>
  <si>
    <t>Zagrożenia środowiskowe w ratownictwie medycznym</t>
  </si>
  <si>
    <t>Podstawy pedagogiki</t>
  </si>
  <si>
    <t>120 godz.</t>
  </si>
  <si>
    <t>Patologia</t>
  </si>
  <si>
    <t>Toksykologia cz II</t>
  </si>
  <si>
    <t>Medyczne czynności ratunkowe przedszpitalne</t>
  </si>
  <si>
    <t>Stany nagłe w alergologii</t>
  </si>
  <si>
    <t>Procedury w ratownictwie medycznym przedszpitalnym</t>
  </si>
  <si>
    <t xml:space="preserve">MODUŁ A </t>
  </si>
  <si>
    <t>Ratunkowe leczenie obrażeń ciała</t>
  </si>
  <si>
    <t>Żywienie człowieka</t>
  </si>
  <si>
    <t>Systemy wspierania dowodzenia w ratownictwie medycznym</t>
  </si>
  <si>
    <t>EGZ</t>
  </si>
  <si>
    <t xml:space="preserve">Praktyki zawodowe </t>
  </si>
  <si>
    <t>80 godzin</t>
  </si>
  <si>
    <t>Szpitalny Oddział ratunkowy</t>
  </si>
  <si>
    <t>160 godzin</t>
  </si>
  <si>
    <t>Socjologia medycyny</t>
  </si>
  <si>
    <t>Propedeutyka prawa i prawo ochrony zdrowia</t>
  </si>
  <si>
    <t>Zasoby i systemy informatyczne w ochronie zdrowia</t>
  </si>
  <si>
    <t>Podstawy ekonomii i finansów</t>
  </si>
  <si>
    <t>Współczesne problemy zdrowia publicznego</t>
  </si>
  <si>
    <t>Sytuacja zdrowotna w Polsce i na świecie</t>
  </si>
  <si>
    <t>Komunikacja interpersonalna</t>
  </si>
  <si>
    <t>Ocena technologii medycznych</t>
  </si>
  <si>
    <t>Pozyskiwanie funduszy europejskich w ochronie zdrowia</t>
  </si>
  <si>
    <t>Podstawy kontraktowania świadczeń zdrowotnych</t>
  </si>
  <si>
    <t>Promocja i edukacja zdrowotna</t>
  </si>
  <si>
    <t>Jakość w opiece zdrowotnej</t>
  </si>
  <si>
    <t>BHP</t>
  </si>
  <si>
    <t>Szkolenie BHP 4 godzin - semestr I</t>
  </si>
  <si>
    <t>KIERUNEK :  ratownictwo medyczne                                         I ROK                        rok akademicki:   2016/2017 moduł A i B
opiekun roku: dr med.. Anna Walesiuk</t>
  </si>
  <si>
    <t>KIERUNEK :      ratownictwo medyczne                                     II ROK                        rok akademicki:   2017/2018 moduł A i B
opiekun roku: lek Agnieszka Borysiewicz</t>
  </si>
  <si>
    <t>Podstawy Ergonomii</t>
  </si>
  <si>
    <t>Zakład Higieny, Epidemiologii i Ergonomii</t>
  </si>
  <si>
    <t>egzamin</t>
  </si>
  <si>
    <t>Wykład monograficzny</t>
  </si>
  <si>
    <t>Praktyka w Pogotowiu ratunkowym</t>
  </si>
  <si>
    <t>70 godz</t>
  </si>
  <si>
    <t>Oddział Intensywnej Terapii</t>
  </si>
  <si>
    <t>Procedury ratunkowe wewnątrzszpitalne</t>
  </si>
  <si>
    <t xml:space="preserve">I Klinika Chirurgii Ogólnej i endokrynologicznej </t>
  </si>
  <si>
    <t>Podstawy patofizjologii bólu i jego leczenia</t>
  </si>
  <si>
    <t>Procedury zabiegowe w ratownictwie medycznym</t>
  </si>
  <si>
    <t>Transplantologia</t>
  </si>
  <si>
    <t>Diagnostyka laboratoryjna w stanach zagrożenia zycia</t>
  </si>
  <si>
    <t>suma godz. Moduł B</t>
  </si>
  <si>
    <t>SUMA    GODZIN   Moduł A</t>
  </si>
  <si>
    <t>KIERUNEK :       ratownictwo medyczne                                    III ROK                        rok akademicki:   2018/2019
opiekun roku:  lek Krzysztof Bauer</t>
  </si>
  <si>
    <t>Ochrona zdrowia w unii europejskiej</t>
  </si>
  <si>
    <t>seminarium licencjackie</t>
  </si>
  <si>
    <t>Zakład Higieny, Epidemiologii i Zaburzeń Matabolicznych</t>
  </si>
  <si>
    <t>Zakład higieny, Epidemiologii i Ergonomii</t>
  </si>
  <si>
    <t>Zakład Higieny i Epidemiologii i Zaburzen Meatabolicznych</t>
  </si>
  <si>
    <t>Praktyka zawodowa zgodnie z Ustawą o Państwowym Ratownictwie Medycznym - 960 godz.</t>
  </si>
  <si>
    <t>Razem Moduł B</t>
  </si>
  <si>
    <t>Razem Moduł A</t>
  </si>
  <si>
    <t>Zakład Neurologii Inwayjnej</t>
  </si>
  <si>
    <t>Zakład Biologii Ogólnej</t>
  </si>
  <si>
    <t>Zakład Prawa Medycznego i Deontologii Lekarskiej</t>
  </si>
  <si>
    <t>II Klinika Nefrologii z Oddziałem Leczenia Nadciśnienia Tętniczego i Pododdziałem Dializoterapii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</si>
</sst>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0"/>
    </font>
    <font>
      <b/>
      <i/>
      <sz val="10"/>
      <color rgb="FF00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5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vertical="center"/>
    </xf>
    <xf numFmtId="0" fontId="3" fillId="32" borderId="33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6" fillId="32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31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vertical="center" wrapText="1"/>
    </xf>
    <xf numFmtId="0" fontId="12" fillId="0" borderId="31" xfId="0" applyFont="1" applyBorder="1" applyAlignment="1">
      <alignment/>
    </xf>
    <xf numFmtId="0" fontId="2" fillId="0" borderId="0" xfId="0" applyFont="1" applyAlignment="1">
      <alignment vertical="center"/>
    </xf>
    <xf numFmtId="0" fontId="5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/>
    </xf>
    <xf numFmtId="0" fontId="6" fillId="0" borderId="3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6" fillId="35" borderId="4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1" fillId="34" borderId="3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5" borderId="31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2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left" vertical="center"/>
    </xf>
    <xf numFmtId="0" fontId="12" fillId="35" borderId="31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35" borderId="31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52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wrapText="1"/>
    </xf>
    <xf numFmtId="0" fontId="6" fillId="34" borderId="31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left" vertical="center"/>
    </xf>
    <xf numFmtId="0" fontId="1" fillId="36" borderId="0" xfId="0" applyFont="1" applyFill="1" applyAlignment="1">
      <alignment vertical="center"/>
    </xf>
    <xf numFmtId="0" fontId="3" fillId="36" borderId="31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21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0" fontId="15" fillId="0" borderId="31" xfId="0" applyFont="1" applyBorder="1" applyAlignment="1">
      <alignment wrapText="1"/>
    </xf>
    <xf numFmtId="0" fontId="52" fillId="0" borderId="31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3" fillId="34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/>
    </xf>
    <xf numFmtId="0" fontId="1" fillId="34" borderId="0" xfId="0" applyFont="1" applyFill="1" applyAlignment="1">
      <alignment vertical="center"/>
    </xf>
    <xf numFmtId="0" fontId="52" fillId="35" borderId="31" xfId="0" applyFont="1" applyFill="1" applyBorder="1" applyAlignment="1">
      <alignment vertical="center" wrapText="1"/>
    </xf>
    <xf numFmtId="0" fontId="12" fillId="35" borderId="31" xfId="0" applyFont="1" applyFill="1" applyBorder="1" applyAlignment="1">
      <alignment/>
    </xf>
    <xf numFmtId="0" fontId="52" fillId="39" borderId="31" xfId="0" applyFont="1" applyFill="1" applyBorder="1" applyAlignment="1">
      <alignment vertical="center" wrapText="1"/>
    </xf>
    <xf numFmtId="0" fontId="15" fillId="39" borderId="31" xfId="0" applyFont="1" applyFill="1" applyBorder="1" applyAlignment="1">
      <alignment/>
    </xf>
    <xf numFmtId="0" fontId="1" fillId="39" borderId="0" xfId="0" applyFont="1" applyFill="1" applyAlignment="1">
      <alignment vertical="center"/>
    </xf>
    <xf numFmtId="0" fontId="53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1" fillId="34" borderId="31" xfId="0" applyFont="1" applyFill="1" applyBorder="1" applyAlignment="1">
      <alignment vertical="center" wrapText="1"/>
    </xf>
    <xf numFmtId="0" fontId="11" fillId="34" borderId="3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vertical="center"/>
    </xf>
    <xf numFmtId="0" fontId="6" fillId="34" borderId="46" xfId="0" applyFont="1" applyFill="1" applyBorder="1" applyAlignment="1">
      <alignment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52" fillId="36" borderId="31" xfId="0" applyFont="1" applyFill="1" applyBorder="1" applyAlignment="1">
      <alignment vertical="center"/>
    </xf>
    <xf numFmtId="0" fontId="7" fillId="36" borderId="2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vertical="center" wrapText="1"/>
    </xf>
    <xf numFmtId="0" fontId="3" fillId="36" borderId="21" xfId="0" applyFont="1" applyFill="1" applyBorder="1" applyAlignment="1">
      <alignment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6" fillId="32" borderId="50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/>
    </xf>
    <xf numFmtId="0" fontId="5" fillId="32" borderId="31" xfId="0" applyFont="1" applyFill="1" applyBorder="1" applyAlignment="1">
      <alignment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34" borderId="16" xfId="0" applyFont="1" applyFill="1" applyBorder="1" applyAlignment="1">
      <alignment/>
    </xf>
    <xf numFmtId="0" fontId="5" fillId="36" borderId="31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/>
    </xf>
    <xf numFmtId="0" fontId="16" fillId="0" borderId="31" xfId="0" applyFont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6" borderId="3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32" borderId="31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10" fillId="33" borderId="31" xfId="0" applyFont="1" applyFill="1" applyBorder="1" applyAlignment="1">
      <alignment horizontal="center" vertical="center" textRotation="90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11" fillId="36" borderId="66" xfId="0" applyFont="1" applyFill="1" applyBorder="1" applyAlignment="1">
      <alignment horizontal="center" vertical="center" wrapText="1"/>
    </xf>
    <xf numFmtId="0" fontId="11" fillId="36" borderId="67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71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10" fillId="33" borderId="70" xfId="0" applyFont="1" applyFill="1" applyBorder="1" applyAlignment="1">
      <alignment horizontal="center" vertical="center" textRotation="90" wrapText="1"/>
    </xf>
    <xf numFmtId="0" fontId="10" fillId="33" borderId="41" xfId="0" applyFont="1" applyFill="1" applyBorder="1" applyAlignment="1">
      <alignment horizontal="center" vertical="center" textRotation="90" wrapText="1"/>
    </xf>
    <xf numFmtId="0" fontId="3" fillId="32" borderId="72" xfId="0" applyFont="1" applyFill="1" applyBorder="1" applyAlignment="1">
      <alignment horizontal="center" vertical="center" textRotation="90" wrapText="1"/>
    </xf>
    <xf numFmtId="0" fontId="3" fillId="32" borderId="70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73"/>
  <sheetViews>
    <sheetView zoomScale="130" zoomScaleNormal="130" zoomScalePageLayoutView="0" workbookViewId="0" topLeftCell="A1">
      <selection activeCell="AI33" sqref="AI33"/>
    </sheetView>
  </sheetViews>
  <sheetFormatPr defaultColWidth="11.37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1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3" width="3.875" style="1" customWidth="1"/>
    <col min="34" max="34" width="6.00390625" style="1" customWidth="1"/>
    <col min="35" max="35" width="30.75390625" style="1" customWidth="1"/>
    <col min="36" max="16384" width="11.375" style="1" customWidth="1"/>
  </cols>
  <sheetData>
    <row r="1" spans="1:2" ht="12.75">
      <c r="A1" s="244"/>
      <c r="B1" s="244"/>
    </row>
    <row r="2" spans="1:35" ht="36.7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116"/>
    </row>
    <row r="3" spans="1:35" ht="43.5" customHeight="1">
      <c r="A3" s="265" t="s">
        <v>191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118"/>
    </row>
    <row r="4" spans="1:35" ht="14.25" customHeight="1">
      <c r="A4" s="248" t="s">
        <v>22</v>
      </c>
      <c r="B4" s="248" t="s">
        <v>23</v>
      </c>
      <c r="C4" s="245" t="s">
        <v>6</v>
      </c>
      <c r="D4" s="245"/>
      <c r="E4" s="245"/>
      <c r="F4" s="245"/>
      <c r="G4" s="245"/>
      <c r="H4" s="245"/>
      <c r="I4" s="245"/>
      <c r="J4" s="245"/>
      <c r="K4" s="245"/>
      <c r="L4" s="247"/>
      <c r="M4" s="266" t="s">
        <v>9</v>
      </c>
      <c r="N4" s="266"/>
      <c r="O4" s="284" t="s">
        <v>42</v>
      </c>
      <c r="P4" s="267" t="s">
        <v>41</v>
      </c>
      <c r="Q4" s="245" t="s">
        <v>1</v>
      </c>
      <c r="R4" s="245"/>
      <c r="S4" s="245"/>
      <c r="T4" s="245"/>
      <c r="U4" s="245"/>
      <c r="V4" s="245"/>
      <c r="W4" s="245" t="s">
        <v>0</v>
      </c>
      <c r="X4" s="245"/>
      <c r="Y4" s="245"/>
      <c r="Z4" s="245"/>
      <c r="AA4" s="245"/>
      <c r="AB4" s="245"/>
      <c r="AC4" s="245" t="s">
        <v>30</v>
      </c>
      <c r="AD4" s="245"/>
      <c r="AE4" s="245"/>
      <c r="AF4" s="245"/>
      <c r="AG4" s="245"/>
      <c r="AH4" s="245"/>
      <c r="AI4" s="245" t="s">
        <v>29</v>
      </c>
    </row>
    <row r="5" spans="1:35" ht="12.75" customHeight="1">
      <c r="A5" s="248"/>
      <c r="B5" s="248"/>
      <c r="C5" s="245" t="s">
        <v>34</v>
      </c>
      <c r="D5" s="245"/>
      <c r="E5" s="245"/>
      <c r="F5" s="245"/>
      <c r="G5" s="245"/>
      <c r="H5" s="245"/>
      <c r="I5" s="245" t="s">
        <v>33</v>
      </c>
      <c r="J5" s="245"/>
      <c r="K5" s="245"/>
      <c r="L5" s="247"/>
      <c r="M5" s="266"/>
      <c r="N5" s="266"/>
      <c r="O5" s="285"/>
      <c r="P5" s="267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</row>
    <row r="6" spans="1:35" ht="12.75" customHeight="1">
      <c r="A6" s="248"/>
      <c r="B6" s="248"/>
      <c r="C6" s="245" t="s">
        <v>4</v>
      </c>
      <c r="D6" s="245"/>
      <c r="E6" s="247"/>
      <c r="F6" s="245" t="s">
        <v>5</v>
      </c>
      <c r="G6" s="245"/>
      <c r="H6" s="245"/>
      <c r="I6" s="245" t="s">
        <v>35</v>
      </c>
      <c r="J6" s="245" t="s">
        <v>13</v>
      </c>
      <c r="K6" s="245" t="s">
        <v>14</v>
      </c>
      <c r="L6" s="245" t="s">
        <v>37</v>
      </c>
      <c r="M6" s="245" t="s">
        <v>12</v>
      </c>
      <c r="N6" s="245"/>
      <c r="O6" s="285"/>
      <c r="P6" s="267"/>
      <c r="Q6" s="245"/>
      <c r="R6" s="245"/>
      <c r="S6" s="245"/>
      <c r="T6" s="245"/>
      <c r="U6" s="245"/>
      <c r="V6" s="245"/>
      <c r="W6" s="245" t="s">
        <v>28</v>
      </c>
      <c r="X6" s="245"/>
      <c r="Y6" s="245"/>
      <c r="Z6" s="245"/>
      <c r="AA6" s="245"/>
      <c r="AB6" s="245"/>
      <c r="AC6" s="245" t="s">
        <v>28</v>
      </c>
      <c r="AD6" s="245"/>
      <c r="AE6" s="245"/>
      <c r="AF6" s="245"/>
      <c r="AG6" s="245"/>
      <c r="AH6" s="245"/>
      <c r="AI6" s="245"/>
    </row>
    <row r="7" spans="1:35" ht="24">
      <c r="A7" s="248"/>
      <c r="B7" s="248"/>
      <c r="C7" s="120" t="s">
        <v>35</v>
      </c>
      <c r="D7" s="120" t="s">
        <v>13</v>
      </c>
      <c r="E7" s="120" t="s">
        <v>14</v>
      </c>
      <c r="F7" s="120" t="s">
        <v>35</v>
      </c>
      <c r="G7" s="120" t="s">
        <v>13</v>
      </c>
      <c r="H7" s="120" t="s">
        <v>14</v>
      </c>
      <c r="I7" s="245"/>
      <c r="J7" s="245"/>
      <c r="K7" s="245"/>
      <c r="L7" s="247"/>
      <c r="M7" s="120" t="s">
        <v>4</v>
      </c>
      <c r="N7" s="120" t="s">
        <v>5</v>
      </c>
      <c r="O7" s="285"/>
      <c r="P7" s="267"/>
      <c r="Q7" s="120" t="s">
        <v>2</v>
      </c>
      <c r="R7" s="120" t="s">
        <v>3</v>
      </c>
      <c r="S7" s="120" t="s">
        <v>10</v>
      </c>
      <c r="T7" s="120" t="s">
        <v>13</v>
      </c>
      <c r="U7" s="120" t="s">
        <v>26</v>
      </c>
      <c r="V7" s="120" t="s">
        <v>14</v>
      </c>
      <c r="W7" s="120" t="s">
        <v>2</v>
      </c>
      <c r="X7" s="120" t="s">
        <v>3</v>
      </c>
      <c r="Y7" s="120" t="s">
        <v>10</v>
      </c>
      <c r="Z7" s="120" t="s">
        <v>13</v>
      </c>
      <c r="AA7" s="120" t="s">
        <v>26</v>
      </c>
      <c r="AB7" s="120" t="s">
        <v>14</v>
      </c>
      <c r="AC7" s="120" t="s">
        <v>2</v>
      </c>
      <c r="AD7" s="120" t="s">
        <v>3</v>
      </c>
      <c r="AE7" s="120" t="s">
        <v>10</v>
      </c>
      <c r="AF7" s="120" t="s">
        <v>13</v>
      </c>
      <c r="AG7" s="120" t="s">
        <v>26</v>
      </c>
      <c r="AH7" s="120" t="s">
        <v>14</v>
      </c>
      <c r="AI7" s="245"/>
    </row>
    <row r="8" spans="1:35" ht="25.5">
      <c r="A8" s="57">
        <v>1</v>
      </c>
      <c r="B8" s="74" t="s">
        <v>178</v>
      </c>
      <c r="C8" s="34">
        <v>1</v>
      </c>
      <c r="D8" s="34"/>
      <c r="E8" s="34"/>
      <c r="F8" s="34"/>
      <c r="G8" s="34"/>
      <c r="H8" s="34"/>
      <c r="I8" s="57">
        <f>SUM(C8+F8)</f>
        <v>1</v>
      </c>
      <c r="J8" s="57">
        <f>D8+G8</f>
        <v>0</v>
      </c>
      <c r="K8" s="57">
        <f>E8+H8</f>
        <v>0</v>
      </c>
      <c r="L8" s="57">
        <f aca="true" t="shared" si="0" ref="L8:L26">SUM(I8:K8)</f>
        <v>1</v>
      </c>
      <c r="M8" s="121" t="s">
        <v>76</v>
      </c>
      <c r="N8" s="121"/>
      <c r="O8" s="122">
        <f>SUM(Q8:T8)</f>
        <v>20</v>
      </c>
      <c r="P8" s="120">
        <f>SUM(Q8:V8)</f>
        <v>30</v>
      </c>
      <c r="Q8" s="55">
        <f aca="true" t="shared" si="1" ref="Q8:Q28">W8+AC8</f>
        <v>10</v>
      </c>
      <c r="R8" s="55">
        <f aca="true" t="shared" si="2" ref="R8:R28">X8+AD8</f>
        <v>10</v>
      </c>
      <c r="S8" s="55">
        <f aca="true" t="shared" si="3" ref="S8:S28">Y8+AE8</f>
        <v>0</v>
      </c>
      <c r="T8" s="55">
        <f aca="true" t="shared" si="4" ref="T8:T28">Z8+AF8</f>
        <v>0</v>
      </c>
      <c r="U8" s="55">
        <f aca="true" t="shared" si="5" ref="U8:U28">AA8+AG8</f>
        <v>10</v>
      </c>
      <c r="V8" s="55">
        <f>AB8+AH8</f>
        <v>0</v>
      </c>
      <c r="W8" s="34">
        <v>10</v>
      </c>
      <c r="X8" s="34">
        <v>10</v>
      </c>
      <c r="Y8" s="34"/>
      <c r="Z8" s="34"/>
      <c r="AA8" s="34">
        <v>10</v>
      </c>
      <c r="AB8" s="34"/>
      <c r="AC8" s="34"/>
      <c r="AD8" s="34"/>
      <c r="AE8" s="34"/>
      <c r="AF8" s="34"/>
      <c r="AG8" s="34"/>
      <c r="AH8" s="34"/>
      <c r="AI8" s="77" t="s">
        <v>43</v>
      </c>
    </row>
    <row r="9" spans="1:35" ht="24">
      <c r="A9" s="57">
        <v>2</v>
      </c>
      <c r="B9" s="74" t="s">
        <v>45</v>
      </c>
      <c r="C9" s="34">
        <v>2</v>
      </c>
      <c r="D9" s="34"/>
      <c r="E9" s="34"/>
      <c r="F9" s="34"/>
      <c r="G9" s="34"/>
      <c r="H9" s="34"/>
      <c r="I9" s="57">
        <f aca="true" t="shared" si="6" ref="I9:I26">SUM(C9+F9)</f>
        <v>2</v>
      </c>
      <c r="J9" s="57">
        <f aca="true" t="shared" si="7" ref="J9:J26">D9+G9</f>
        <v>0</v>
      </c>
      <c r="K9" s="57">
        <f aca="true" t="shared" si="8" ref="K9:K26">E9+H9</f>
        <v>0</v>
      </c>
      <c r="L9" s="57">
        <f t="shared" si="0"/>
        <v>2</v>
      </c>
      <c r="M9" s="123" t="s">
        <v>76</v>
      </c>
      <c r="N9" s="121"/>
      <c r="O9" s="122">
        <f aca="true" t="shared" si="9" ref="O9:O28">SUM(Q9:T9)</f>
        <v>35</v>
      </c>
      <c r="P9" s="120">
        <f aca="true" t="shared" si="10" ref="P9:P22">SUM(Q9:V9)</f>
        <v>35</v>
      </c>
      <c r="Q9" s="55">
        <f t="shared" si="1"/>
        <v>20</v>
      </c>
      <c r="R9" s="55">
        <f t="shared" si="2"/>
        <v>15</v>
      </c>
      <c r="S9" s="55">
        <f t="shared" si="3"/>
        <v>0</v>
      </c>
      <c r="T9" s="55">
        <f t="shared" si="4"/>
        <v>0</v>
      </c>
      <c r="U9" s="55">
        <f t="shared" si="5"/>
        <v>0</v>
      </c>
      <c r="V9" s="55">
        <f aca="true" t="shared" si="11" ref="V9:V22">AB9+AH9</f>
        <v>0</v>
      </c>
      <c r="W9" s="34">
        <v>20</v>
      </c>
      <c r="X9" s="34">
        <v>15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78" t="s">
        <v>46</v>
      </c>
    </row>
    <row r="10" spans="1:35" ht="24">
      <c r="A10" s="57">
        <v>3</v>
      </c>
      <c r="B10" s="74" t="s">
        <v>48</v>
      </c>
      <c r="C10" s="34">
        <v>2</v>
      </c>
      <c r="D10" s="34"/>
      <c r="E10" s="34"/>
      <c r="F10" s="34"/>
      <c r="G10" s="34"/>
      <c r="H10" s="34"/>
      <c r="I10" s="57">
        <f t="shared" si="6"/>
        <v>2</v>
      </c>
      <c r="J10" s="57">
        <f t="shared" si="7"/>
        <v>0</v>
      </c>
      <c r="K10" s="57">
        <f t="shared" si="8"/>
        <v>0</v>
      </c>
      <c r="L10" s="57">
        <f t="shared" si="0"/>
        <v>2</v>
      </c>
      <c r="M10" s="121" t="s">
        <v>80</v>
      </c>
      <c r="N10" s="121"/>
      <c r="O10" s="122">
        <f t="shared" si="9"/>
        <v>30</v>
      </c>
      <c r="P10" s="120">
        <f>SUM(Q10:V10)</f>
        <v>40</v>
      </c>
      <c r="Q10" s="55">
        <f t="shared" si="1"/>
        <v>10</v>
      </c>
      <c r="R10" s="55">
        <f t="shared" si="2"/>
        <v>0</v>
      </c>
      <c r="S10" s="55">
        <f t="shared" si="3"/>
        <v>20</v>
      </c>
      <c r="T10" s="55">
        <f t="shared" si="4"/>
        <v>0</v>
      </c>
      <c r="U10" s="55">
        <f t="shared" si="5"/>
        <v>10</v>
      </c>
      <c r="V10" s="55">
        <f>AB10+AH10</f>
        <v>0</v>
      </c>
      <c r="W10" s="34">
        <v>10</v>
      </c>
      <c r="X10" s="34"/>
      <c r="Y10" s="34">
        <v>20</v>
      </c>
      <c r="Z10" s="34"/>
      <c r="AA10" s="34">
        <v>10</v>
      </c>
      <c r="AB10" s="34"/>
      <c r="AC10" s="34"/>
      <c r="AD10" s="34"/>
      <c r="AE10" s="34"/>
      <c r="AF10" s="34"/>
      <c r="AG10" s="34"/>
      <c r="AH10" s="34"/>
      <c r="AI10" s="78" t="s">
        <v>47</v>
      </c>
    </row>
    <row r="11" spans="1:35" ht="12.75">
      <c r="A11" s="57">
        <v>4</v>
      </c>
      <c r="B11" s="75" t="s">
        <v>52</v>
      </c>
      <c r="C11" s="34"/>
      <c r="D11" s="34"/>
      <c r="E11" s="34"/>
      <c r="F11" s="34">
        <v>3</v>
      </c>
      <c r="G11" s="34"/>
      <c r="H11" s="34"/>
      <c r="I11" s="57">
        <f t="shared" si="6"/>
        <v>3</v>
      </c>
      <c r="J11" s="57">
        <f t="shared" si="7"/>
        <v>0</v>
      </c>
      <c r="K11" s="57">
        <f t="shared" si="8"/>
        <v>0</v>
      </c>
      <c r="L11" s="57">
        <f t="shared" si="0"/>
        <v>3</v>
      </c>
      <c r="M11" s="121"/>
      <c r="N11" s="121" t="s">
        <v>76</v>
      </c>
      <c r="O11" s="122">
        <f t="shared" si="9"/>
        <v>80</v>
      </c>
      <c r="P11" s="120">
        <f>SUM(Q11:V11)</f>
        <v>100</v>
      </c>
      <c r="Q11" s="55">
        <f t="shared" si="1"/>
        <v>40</v>
      </c>
      <c r="R11" s="55">
        <f t="shared" si="2"/>
        <v>10</v>
      </c>
      <c r="S11" s="55">
        <f t="shared" si="3"/>
        <v>30</v>
      </c>
      <c r="T11" s="55">
        <f t="shared" si="4"/>
        <v>0</v>
      </c>
      <c r="U11" s="55">
        <f t="shared" si="5"/>
        <v>20</v>
      </c>
      <c r="V11" s="55">
        <f>AB11+AH11</f>
        <v>0</v>
      </c>
      <c r="W11" s="34"/>
      <c r="X11" s="34"/>
      <c r="Y11" s="34"/>
      <c r="Z11" s="34"/>
      <c r="AA11" s="34"/>
      <c r="AB11" s="34"/>
      <c r="AC11" s="34">
        <v>40</v>
      </c>
      <c r="AD11" s="34">
        <v>10</v>
      </c>
      <c r="AE11" s="34">
        <v>30</v>
      </c>
      <c r="AF11" s="34"/>
      <c r="AG11" s="34">
        <v>20</v>
      </c>
      <c r="AH11" s="34"/>
      <c r="AI11" s="77" t="s">
        <v>53</v>
      </c>
    </row>
    <row r="12" spans="1:35" ht="12.75">
      <c r="A12" s="57">
        <v>5</v>
      </c>
      <c r="B12" s="74" t="s">
        <v>55</v>
      </c>
      <c r="C12" s="34">
        <v>2</v>
      </c>
      <c r="D12" s="34"/>
      <c r="E12" s="34"/>
      <c r="F12" s="34"/>
      <c r="G12" s="34"/>
      <c r="H12" s="34"/>
      <c r="I12" s="57">
        <f t="shared" si="6"/>
        <v>2</v>
      </c>
      <c r="J12" s="57">
        <f t="shared" si="7"/>
        <v>0</v>
      </c>
      <c r="K12" s="57">
        <f t="shared" si="8"/>
        <v>0</v>
      </c>
      <c r="L12" s="57">
        <f t="shared" si="0"/>
        <v>2</v>
      </c>
      <c r="M12" s="121" t="s">
        <v>76</v>
      </c>
      <c r="N12" s="121"/>
      <c r="O12" s="122">
        <f t="shared" si="9"/>
        <v>30</v>
      </c>
      <c r="P12" s="120">
        <f>SUM(Q12:V12)</f>
        <v>50</v>
      </c>
      <c r="Q12" s="55">
        <f t="shared" si="1"/>
        <v>10</v>
      </c>
      <c r="R12" s="55">
        <f t="shared" si="2"/>
        <v>0</v>
      </c>
      <c r="S12" s="55">
        <f t="shared" si="3"/>
        <v>20</v>
      </c>
      <c r="T12" s="55">
        <f t="shared" si="4"/>
        <v>0</v>
      </c>
      <c r="U12" s="55">
        <f t="shared" si="5"/>
        <v>20</v>
      </c>
      <c r="V12" s="55">
        <f>AB12+AH12</f>
        <v>0</v>
      </c>
      <c r="W12" s="34">
        <v>10</v>
      </c>
      <c r="X12" s="34"/>
      <c r="Y12" s="34">
        <v>20</v>
      </c>
      <c r="Z12" s="34"/>
      <c r="AA12" s="34">
        <v>20</v>
      </c>
      <c r="AB12" s="34"/>
      <c r="AC12" s="34"/>
      <c r="AD12" s="34"/>
      <c r="AE12" s="34"/>
      <c r="AF12" s="34"/>
      <c r="AG12" s="34"/>
      <c r="AH12" s="34"/>
      <c r="AI12" s="77" t="s">
        <v>56</v>
      </c>
    </row>
    <row r="13" spans="1:35" ht="24">
      <c r="A13" s="57">
        <v>6</v>
      </c>
      <c r="B13" s="74" t="s">
        <v>81</v>
      </c>
      <c r="C13" s="34">
        <v>1</v>
      </c>
      <c r="D13" s="34"/>
      <c r="E13" s="34"/>
      <c r="F13" s="34"/>
      <c r="G13" s="34"/>
      <c r="H13" s="34"/>
      <c r="I13" s="57">
        <f t="shared" si="6"/>
        <v>1</v>
      </c>
      <c r="J13" s="57">
        <f t="shared" si="7"/>
        <v>0</v>
      </c>
      <c r="K13" s="57">
        <f t="shared" si="8"/>
        <v>0</v>
      </c>
      <c r="L13" s="57">
        <f t="shared" si="0"/>
        <v>1</v>
      </c>
      <c r="M13" s="121" t="s">
        <v>80</v>
      </c>
      <c r="N13" s="121"/>
      <c r="O13" s="122">
        <f t="shared" si="9"/>
        <v>10</v>
      </c>
      <c r="P13" s="120">
        <f t="shared" si="10"/>
        <v>25</v>
      </c>
      <c r="Q13" s="55">
        <f t="shared" si="1"/>
        <v>5</v>
      </c>
      <c r="R13" s="55">
        <f t="shared" si="2"/>
        <v>0</v>
      </c>
      <c r="S13" s="55">
        <f t="shared" si="3"/>
        <v>5</v>
      </c>
      <c r="T13" s="55">
        <f t="shared" si="4"/>
        <v>0</v>
      </c>
      <c r="U13" s="55">
        <f t="shared" si="5"/>
        <v>15</v>
      </c>
      <c r="V13" s="55">
        <f t="shared" si="11"/>
        <v>0</v>
      </c>
      <c r="W13" s="34">
        <v>5</v>
      </c>
      <c r="X13" s="34"/>
      <c r="Y13" s="34">
        <v>5</v>
      </c>
      <c r="Z13" s="34"/>
      <c r="AA13" s="34">
        <v>15</v>
      </c>
      <c r="AB13" s="34"/>
      <c r="AC13" s="34"/>
      <c r="AD13" s="34"/>
      <c r="AE13" s="34"/>
      <c r="AF13" s="34"/>
      <c r="AG13" s="34"/>
      <c r="AH13" s="34"/>
      <c r="AI13" s="166" t="s">
        <v>44</v>
      </c>
    </row>
    <row r="14" spans="1:35" ht="24">
      <c r="A14" s="57">
        <v>7</v>
      </c>
      <c r="B14" s="81" t="s">
        <v>82</v>
      </c>
      <c r="C14" s="34">
        <v>2</v>
      </c>
      <c r="D14" s="34"/>
      <c r="E14" s="34"/>
      <c r="F14" s="34"/>
      <c r="G14" s="34"/>
      <c r="H14" s="34"/>
      <c r="I14" s="57">
        <f t="shared" si="6"/>
        <v>2</v>
      </c>
      <c r="J14" s="57">
        <f t="shared" si="7"/>
        <v>0</v>
      </c>
      <c r="K14" s="57">
        <f t="shared" si="8"/>
        <v>0</v>
      </c>
      <c r="L14" s="57">
        <f t="shared" si="0"/>
        <v>2</v>
      </c>
      <c r="M14" s="121" t="s">
        <v>80</v>
      </c>
      <c r="N14" s="121"/>
      <c r="O14" s="122">
        <f t="shared" si="9"/>
        <v>20</v>
      </c>
      <c r="P14" s="120">
        <f t="shared" si="10"/>
        <v>25</v>
      </c>
      <c r="Q14" s="55">
        <f t="shared" si="1"/>
        <v>5</v>
      </c>
      <c r="R14" s="55">
        <f t="shared" si="2"/>
        <v>10</v>
      </c>
      <c r="S14" s="55">
        <f t="shared" si="3"/>
        <v>5</v>
      </c>
      <c r="T14" s="55">
        <f t="shared" si="4"/>
        <v>0</v>
      </c>
      <c r="U14" s="55">
        <f t="shared" si="5"/>
        <v>5</v>
      </c>
      <c r="V14" s="55">
        <f t="shared" si="11"/>
        <v>0</v>
      </c>
      <c r="W14" s="34">
        <v>5</v>
      </c>
      <c r="X14" s="34">
        <v>10</v>
      </c>
      <c r="Y14" s="34">
        <v>5</v>
      </c>
      <c r="Z14" s="34"/>
      <c r="AA14" s="34">
        <v>5</v>
      </c>
      <c r="AB14" s="34"/>
      <c r="AC14" s="34"/>
      <c r="AD14" s="34"/>
      <c r="AE14" s="34"/>
      <c r="AF14" s="34"/>
      <c r="AG14" s="34"/>
      <c r="AH14" s="34"/>
      <c r="AI14" s="77" t="s">
        <v>61</v>
      </c>
    </row>
    <row r="15" spans="1:35" ht="25.5">
      <c r="A15" s="57">
        <v>8</v>
      </c>
      <c r="B15" s="74" t="s">
        <v>83</v>
      </c>
      <c r="C15" s="34">
        <v>3</v>
      </c>
      <c r="D15" s="34"/>
      <c r="E15" s="34"/>
      <c r="F15" s="34"/>
      <c r="G15" s="34"/>
      <c r="H15" s="34"/>
      <c r="I15" s="57">
        <f t="shared" si="6"/>
        <v>3</v>
      </c>
      <c r="J15" s="57">
        <f t="shared" si="7"/>
        <v>0</v>
      </c>
      <c r="K15" s="57">
        <f t="shared" si="8"/>
        <v>0</v>
      </c>
      <c r="L15" s="57">
        <f t="shared" si="0"/>
        <v>3</v>
      </c>
      <c r="M15" s="121" t="s">
        <v>76</v>
      </c>
      <c r="N15" s="121"/>
      <c r="O15" s="122">
        <f t="shared" si="9"/>
        <v>50</v>
      </c>
      <c r="P15" s="120">
        <f t="shared" si="10"/>
        <v>75</v>
      </c>
      <c r="Q15" s="55">
        <f t="shared" si="1"/>
        <v>15</v>
      </c>
      <c r="R15" s="55">
        <f t="shared" si="2"/>
        <v>20</v>
      </c>
      <c r="S15" s="55">
        <f t="shared" si="3"/>
        <v>15</v>
      </c>
      <c r="T15" s="55">
        <f t="shared" si="4"/>
        <v>0</v>
      </c>
      <c r="U15" s="55">
        <f t="shared" si="5"/>
        <v>25</v>
      </c>
      <c r="V15" s="55">
        <f t="shared" si="11"/>
        <v>0</v>
      </c>
      <c r="W15" s="34">
        <v>15</v>
      </c>
      <c r="X15" s="34">
        <v>20</v>
      </c>
      <c r="Y15" s="34">
        <v>15</v>
      </c>
      <c r="Z15" s="34"/>
      <c r="AA15" s="34">
        <v>25</v>
      </c>
      <c r="AB15" s="34"/>
      <c r="AC15" s="34"/>
      <c r="AD15" s="34"/>
      <c r="AE15" s="34"/>
      <c r="AF15" s="34"/>
      <c r="AG15" s="34"/>
      <c r="AH15" s="34"/>
      <c r="AI15" s="166" t="s">
        <v>44</v>
      </c>
    </row>
    <row r="16" spans="1:35" ht="24">
      <c r="A16" s="57">
        <v>9</v>
      </c>
      <c r="B16" s="75" t="s">
        <v>62</v>
      </c>
      <c r="C16" s="34"/>
      <c r="D16" s="34"/>
      <c r="E16" s="34"/>
      <c r="F16" s="34">
        <v>2</v>
      </c>
      <c r="G16" s="34"/>
      <c r="H16" s="34"/>
      <c r="I16" s="57">
        <f t="shared" si="6"/>
        <v>2</v>
      </c>
      <c r="J16" s="57">
        <f t="shared" si="7"/>
        <v>0</v>
      </c>
      <c r="K16" s="57">
        <f t="shared" si="8"/>
        <v>0</v>
      </c>
      <c r="L16" s="57">
        <f t="shared" si="0"/>
        <v>2</v>
      </c>
      <c r="M16" s="123"/>
      <c r="N16" s="121" t="s">
        <v>80</v>
      </c>
      <c r="O16" s="122">
        <f t="shared" si="9"/>
        <v>20</v>
      </c>
      <c r="P16" s="120">
        <v>30</v>
      </c>
      <c r="Q16" s="55">
        <f t="shared" si="1"/>
        <v>10</v>
      </c>
      <c r="R16" s="55">
        <f t="shared" si="2"/>
        <v>0</v>
      </c>
      <c r="S16" s="55">
        <f t="shared" si="3"/>
        <v>0</v>
      </c>
      <c r="T16" s="55">
        <f t="shared" si="4"/>
        <v>10</v>
      </c>
      <c r="U16" s="55">
        <f t="shared" si="5"/>
        <v>10</v>
      </c>
      <c r="V16" s="55">
        <f t="shared" si="11"/>
        <v>0</v>
      </c>
      <c r="W16" s="34"/>
      <c r="X16" s="34"/>
      <c r="Y16" s="34"/>
      <c r="Z16" s="34"/>
      <c r="AA16" s="34"/>
      <c r="AB16" s="34"/>
      <c r="AC16" s="34">
        <v>10</v>
      </c>
      <c r="AD16" s="34"/>
      <c r="AE16" s="34"/>
      <c r="AF16" s="34">
        <v>10</v>
      </c>
      <c r="AG16" s="34">
        <v>10</v>
      </c>
      <c r="AH16" s="34"/>
      <c r="AI16" s="166" t="s">
        <v>44</v>
      </c>
    </row>
    <row r="17" spans="1:35" ht="24">
      <c r="A17" s="57">
        <v>10</v>
      </c>
      <c r="B17" s="75" t="s">
        <v>63</v>
      </c>
      <c r="C17" s="34">
        <v>7</v>
      </c>
      <c r="D17" s="34"/>
      <c r="E17" s="34"/>
      <c r="F17" s="34">
        <v>4</v>
      </c>
      <c r="G17" s="34"/>
      <c r="H17" s="34"/>
      <c r="I17" s="57">
        <f t="shared" si="6"/>
        <v>11</v>
      </c>
      <c r="J17" s="57">
        <f t="shared" si="7"/>
        <v>0</v>
      </c>
      <c r="K17" s="57">
        <f t="shared" si="8"/>
        <v>0</v>
      </c>
      <c r="L17" s="57">
        <f t="shared" si="0"/>
        <v>11</v>
      </c>
      <c r="M17" s="121" t="s">
        <v>80</v>
      </c>
      <c r="N17" s="121" t="s">
        <v>195</v>
      </c>
      <c r="O17" s="122">
        <f t="shared" si="9"/>
        <v>250</v>
      </c>
      <c r="P17" s="120">
        <v>300</v>
      </c>
      <c r="Q17" s="55">
        <f t="shared" si="1"/>
        <v>60</v>
      </c>
      <c r="R17" s="55">
        <f t="shared" si="2"/>
        <v>0</v>
      </c>
      <c r="S17" s="55">
        <f t="shared" si="3"/>
        <v>110</v>
      </c>
      <c r="T17" s="55">
        <f t="shared" si="4"/>
        <v>80</v>
      </c>
      <c r="U17" s="55">
        <f t="shared" si="5"/>
        <v>50</v>
      </c>
      <c r="V17" s="55">
        <f t="shared" si="11"/>
        <v>0</v>
      </c>
      <c r="W17" s="34">
        <v>30</v>
      </c>
      <c r="X17" s="34"/>
      <c r="Y17" s="34">
        <v>80</v>
      </c>
      <c r="Z17" s="34">
        <v>30</v>
      </c>
      <c r="AA17" s="34">
        <v>30</v>
      </c>
      <c r="AB17" s="34"/>
      <c r="AC17" s="34">
        <v>30</v>
      </c>
      <c r="AD17" s="34"/>
      <c r="AE17" s="34">
        <v>30</v>
      </c>
      <c r="AF17" s="34">
        <v>50</v>
      </c>
      <c r="AG17" s="34">
        <v>20</v>
      </c>
      <c r="AH17" s="34"/>
      <c r="AI17" s="77" t="s">
        <v>79</v>
      </c>
    </row>
    <row r="18" spans="1:35" ht="24">
      <c r="A18" s="57">
        <v>11</v>
      </c>
      <c r="B18" s="75" t="s">
        <v>65</v>
      </c>
      <c r="C18" s="34">
        <v>2</v>
      </c>
      <c r="D18" s="34"/>
      <c r="E18" s="34"/>
      <c r="F18" s="34"/>
      <c r="G18" s="34"/>
      <c r="H18" s="34"/>
      <c r="I18" s="57">
        <f t="shared" si="6"/>
        <v>2</v>
      </c>
      <c r="J18" s="57">
        <f t="shared" si="7"/>
        <v>0</v>
      </c>
      <c r="K18" s="57">
        <f t="shared" si="8"/>
        <v>0</v>
      </c>
      <c r="L18" s="57">
        <f t="shared" si="0"/>
        <v>2</v>
      </c>
      <c r="M18" s="121" t="s">
        <v>80</v>
      </c>
      <c r="N18" s="121"/>
      <c r="O18" s="122">
        <f t="shared" si="9"/>
        <v>30</v>
      </c>
      <c r="P18" s="120">
        <f t="shared" si="10"/>
        <v>50</v>
      </c>
      <c r="Q18" s="55">
        <f t="shared" si="1"/>
        <v>30</v>
      </c>
      <c r="R18" s="55">
        <f t="shared" si="2"/>
        <v>0</v>
      </c>
      <c r="S18" s="55">
        <f t="shared" si="3"/>
        <v>0</v>
      </c>
      <c r="T18" s="55">
        <f t="shared" si="4"/>
        <v>0</v>
      </c>
      <c r="U18" s="55">
        <f t="shared" si="5"/>
        <v>20</v>
      </c>
      <c r="V18" s="55">
        <f t="shared" si="11"/>
        <v>0</v>
      </c>
      <c r="W18" s="34">
        <v>30</v>
      </c>
      <c r="X18" s="34"/>
      <c r="Y18" s="34"/>
      <c r="Z18" s="34"/>
      <c r="AA18" s="34">
        <v>20</v>
      </c>
      <c r="AB18" s="34"/>
      <c r="AC18" s="34"/>
      <c r="AD18" s="34"/>
      <c r="AE18" s="34"/>
      <c r="AF18" s="34"/>
      <c r="AG18" s="34"/>
      <c r="AH18" s="34"/>
      <c r="AI18" s="166" t="s">
        <v>44</v>
      </c>
    </row>
    <row r="19" spans="1:35" ht="12.75">
      <c r="A19" s="57">
        <v>12</v>
      </c>
      <c r="B19" s="75" t="s">
        <v>67</v>
      </c>
      <c r="C19" s="34"/>
      <c r="D19" s="34"/>
      <c r="E19" s="34"/>
      <c r="F19" s="34">
        <v>2</v>
      </c>
      <c r="G19" s="34"/>
      <c r="H19" s="34"/>
      <c r="I19" s="57">
        <f t="shared" si="6"/>
        <v>2</v>
      </c>
      <c r="J19" s="57">
        <f t="shared" si="7"/>
        <v>0</v>
      </c>
      <c r="K19" s="57">
        <f t="shared" si="8"/>
        <v>0</v>
      </c>
      <c r="L19" s="57">
        <f t="shared" si="0"/>
        <v>2</v>
      </c>
      <c r="M19" s="121"/>
      <c r="N19" s="121" t="s">
        <v>80</v>
      </c>
      <c r="O19" s="122">
        <f t="shared" si="9"/>
        <v>30</v>
      </c>
      <c r="P19" s="120">
        <f t="shared" si="10"/>
        <v>50</v>
      </c>
      <c r="Q19" s="55">
        <f t="shared" si="1"/>
        <v>15</v>
      </c>
      <c r="R19" s="55">
        <f t="shared" si="2"/>
        <v>0</v>
      </c>
      <c r="S19" s="55">
        <f t="shared" si="3"/>
        <v>15</v>
      </c>
      <c r="T19" s="55">
        <f t="shared" si="4"/>
        <v>0</v>
      </c>
      <c r="U19" s="55">
        <f t="shared" si="5"/>
        <v>20</v>
      </c>
      <c r="V19" s="55">
        <f t="shared" si="11"/>
        <v>0</v>
      </c>
      <c r="W19" s="34"/>
      <c r="X19" s="34"/>
      <c r="Y19" s="34"/>
      <c r="Z19" s="34"/>
      <c r="AA19" s="34"/>
      <c r="AB19" s="34"/>
      <c r="AC19" s="34">
        <v>15</v>
      </c>
      <c r="AD19" s="34"/>
      <c r="AE19" s="34">
        <v>15</v>
      </c>
      <c r="AF19" s="34"/>
      <c r="AG19" s="34">
        <v>20</v>
      </c>
      <c r="AH19" s="34"/>
      <c r="AI19" s="79" t="s">
        <v>75</v>
      </c>
    </row>
    <row r="20" spans="1:35" ht="12.75">
      <c r="A20" s="57">
        <v>13</v>
      </c>
      <c r="B20" s="75" t="s">
        <v>69</v>
      </c>
      <c r="C20" s="34">
        <v>2</v>
      </c>
      <c r="D20" s="34"/>
      <c r="E20" s="34"/>
      <c r="F20" s="34">
        <v>1</v>
      </c>
      <c r="G20" s="34"/>
      <c r="H20" s="34"/>
      <c r="I20" s="57">
        <f t="shared" si="6"/>
        <v>3</v>
      </c>
      <c r="J20" s="57">
        <f t="shared" si="7"/>
        <v>0</v>
      </c>
      <c r="K20" s="57">
        <f t="shared" si="8"/>
        <v>0</v>
      </c>
      <c r="L20" s="57">
        <f t="shared" si="0"/>
        <v>3</v>
      </c>
      <c r="M20" s="121" t="s">
        <v>80</v>
      </c>
      <c r="N20" s="121" t="s">
        <v>80</v>
      </c>
      <c r="O20" s="122">
        <f t="shared" si="9"/>
        <v>60</v>
      </c>
      <c r="P20" s="120">
        <f t="shared" si="10"/>
        <v>85</v>
      </c>
      <c r="Q20" s="55">
        <f t="shared" si="1"/>
        <v>0</v>
      </c>
      <c r="R20" s="55">
        <f t="shared" si="2"/>
        <v>0</v>
      </c>
      <c r="S20" s="55">
        <f t="shared" si="3"/>
        <v>60</v>
      </c>
      <c r="T20" s="55">
        <f t="shared" si="4"/>
        <v>0</v>
      </c>
      <c r="U20" s="55">
        <f t="shared" si="5"/>
        <v>25</v>
      </c>
      <c r="V20" s="55">
        <f t="shared" si="11"/>
        <v>0</v>
      </c>
      <c r="W20" s="34"/>
      <c r="X20" s="34"/>
      <c r="Y20" s="34">
        <v>30</v>
      </c>
      <c r="Z20" s="34"/>
      <c r="AA20" s="34">
        <v>10</v>
      </c>
      <c r="AB20" s="34"/>
      <c r="AC20" s="34"/>
      <c r="AD20" s="34"/>
      <c r="AE20" s="34">
        <v>30</v>
      </c>
      <c r="AF20" s="34"/>
      <c r="AG20" s="34">
        <v>15</v>
      </c>
      <c r="AH20" s="34"/>
      <c r="AI20" s="79" t="s">
        <v>74</v>
      </c>
    </row>
    <row r="21" spans="1:35" ht="12.75">
      <c r="A21" s="57">
        <v>14</v>
      </c>
      <c r="B21" s="75" t="s">
        <v>70</v>
      </c>
      <c r="C21" s="34">
        <v>1</v>
      </c>
      <c r="D21" s="34"/>
      <c r="E21" s="34"/>
      <c r="F21" s="34">
        <v>1</v>
      </c>
      <c r="G21" s="34"/>
      <c r="H21" s="34"/>
      <c r="I21" s="57">
        <f t="shared" si="6"/>
        <v>2</v>
      </c>
      <c r="J21" s="57">
        <f t="shared" si="7"/>
        <v>0</v>
      </c>
      <c r="K21" s="57">
        <f t="shared" si="8"/>
        <v>0</v>
      </c>
      <c r="L21" s="57">
        <f t="shared" si="0"/>
        <v>2</v>
      </c>
      <c r="M21" s="121" t="s">
        <v>80</v>
      </c>
      <c r="N21" s="121" t="s">
        <v>80</v>
      </c>
      <c r="O21" s="122">
        <f t="shared" si="9"/>
        <v>30</v>
      </c>
      <c r="P21" s="120">
        <f t="shared" si="10"/>
        <v>30</v>
      </c>
      <c r="Q21" s="55">
        <f t="shared" si="1"/>
        <v>0</v>
      </c>
      <c r="R21" s="55">
        <f t="shared" si="2"/>
        <v>0</v>
      </c>
      <c r="S21" s="55">
        <f t="shared" si="3"/>
        <v>30</v>
      </c>
      <c r="T21" s="55">
        <f t="shared" si="4"/>
        <v>0</v>
      </c>
      <c r="U21" s="55">
        <f t="shared" si="5"/>
        <v>0</v>
      </c>
      <c r="V21" s="55">
        <f t="shared" si="11"/>
        <v>0</v>
      </c>
      <c r="W21" s="34"/>
      <c r="X21" s="34"/>
      <c r="Y21" s="34">
        <v>15</v>
      </c>
      <c r="Z21" s="34"/>
      <c r="AA21" s="34"/>
      <c r="AB21" s="34"/>
      <c r="AC21" s="34"/>
      <c r="AD21" s="34"/>
      <c r="AE21" s="34">
        <v>15</v>
      </c>
      <c r="AF21" s="34"/>
      <c r="AG21" s="34"/>
      <c r="AH21" s="34"/>
      <c r="AI21" s="79" t="s">
        <v>73</v>
      </c>
    </row>
    <row r="22" spans="1:35" ht="24">
      <c r="A22" s="57">
        <v>15</v>
      </c>
      <c r="B22" s="75" t="s">
        <v>71</v>
      </c>
      <c r="C22" s="34">
        <v>1</v>
      </c>
      <c r="D22" s="34"/>
      <c r="E22" s="34"/>
      <c r="F22" s="34"/>
      <c r="G22" s="34"/>
      <c r="H22" s="34"/>
      <c r="I22" s="57">
        <f t="shared" si="6"/>
        <v>1</v>
      </c>
      <c r="J22" s="57">
        <f t="shared" si="7"/>
        <v>0</v>
      </c>
      <c r="K22" s="57">
        <f t="shared" si="8"/>
        <v>0</v>
      </c>
      <c r="L22" s="57">
        <f t="shared" si="0"/>
        <v>1</v>
      </c>
      <c r="M22" s="121" t="s">
        <v>80</v>
      </c>
      <c r="N22" s="121"/>
      <c r="O22" s="122">
        <f t="shared" si="9"/>
        <v>20</v>
      </c>
      <c r="P22" s="120">
        <f t="shared" si="10"/>
        <v>25</v>
      </c>
      <c r="Q22" s="55">
        <f t="shared" si="1"/>
        <v>10</v>
      </c>
      <c r="R22" s="55">
        <f t="shared" si="2"/>
        <v>0</v>
      </c>
      <c r="S22" s="55">
        <f t="shared" si="3"/>
        <v>0</v>
      </c>
      <c r="T22" s="55">
        <f t="shared" si="4"/>
        <v>10</v>
      </c>
      <c r="U22" s="55">
        <f t="shared" si="5"/>
        <v>5</v>
      </c>
      <c r="V22" s="55">
        <f t="shared" si="11"/>
        <v>0</v>
      </c>
      <c r="W22" s="34">
        <v>10</v>
      </c>
      <c r="X22" s="34"/>
      <c r="Y22" s="34"/>
      <c r="Z22" s="34">
        <v>10</v>
      </c>
      <c r="AA22" s="34">
        <v>5</v>
      </c>
      <c r="AB22" s="34"/>
      <c r="AC22" s="34"/>
      <c r="AD22" s="34"/>
      <c r="AE22" s="34"/>
      <c r="AF22" s="34"/>
      <c r="AG22" s="34"/>
      <c r="AH22" s="34"/>
      <c r="AI22" s="166" t="s">
        <v>72</v>
      </c>
    </row>
    <row r="23" spans="1:35" ht="24">
      <c r="A23" s="57">
        <v>16</v>
      </c>
      <c r="B23" s="77" t="s">
        <v>157</v>
      </c>
      <c r="C23" s="34">
        <v>3</v>
      </c>
      <c r="D23" s="34"/>
      <c r="E23" s="34"/>
      <c r="F23" s="34"/>
      <c r="G23" s="34"/>
      <c r="H23" s="34"/>
      <c r="I23" s="57">
        <f t="shared" si="6"/>
        <v>3</v>
      </c>
      <c r="J23" s="57">
        <f t="shared" si="7"/>
        <v>0</v>
      </c>
      <c r="K23" s="57">
        <f t="shared" si="8"/>
        <v>0</v>
      </c>
      <c r="L23" s="57">
        <f t="shared" si="0"/>
        <v>3</v>
      </c>
      <c r="M23" s="121" t="s">
        <v>158</v>
      </c>
      <c r="N23" s="121"/>
      <c r="O23" s="122">
        <f t="shared" si="9"/>
        <v>40</v>
      </c>
      <c r="P23" s="120">
        <v>60</v>
      </c>
      <c r="Q23" s="55">
        <f t="shared" si="1"/>
        <v>20</v>
      </c>
      <c r="R23" s="55">
        <f t="shared" si="2"/>
        <v>0</v>
      </c>
      <c r="S23" s="55">
        <f t="shared" si="3"/>
        <v>20</v>
      </c>
      <c r="T23" s="55">
        <f t="shared" si="4"/>
        <v>0</v>
      </c>
      <c r="U23" s="55">
        <f t="shared" si="5"/>
        <v>20</v>
      </c>
      <c r="V23" s="55">
        <v>0</v>
      </c>
      <c r="W23" s="34">
        <v>20</v>
      </c>
      <c r="X23" s="34"/>
      <c r="Y23" s="34">
        <v>20</v>
      </c>
      <c r="Z23" s="34"/>
      <c r="AA23" s="34">
        <v>20</v>
      </c>
      <c r="AB23" s="34"/>
      <c r="AC23" s="34"/>
      <c r="AD23" s="34"/>
      <c r="AE23" s="34"/>
      <c r="AF23" s="34"/>
      <c r="AG23" s="34"/>
      <c r="AH23" s="34"/>
      <c r="AI23" s="77" t="s">
        <v>130</v>
      </c>
    </row>
    <row r="24" spans="1:35" ht="12.75">
      <c r="A24" s="57">
        <v>17</v>
      </c>
      <c r="B24" s="74" t="s">
        <v>177</v>
      </c>
      <c r="C24" s="34">
        <v>1</v>
      </c>
      <c r="D24" s="34"/>
      <c r="E24" s="34"/>
      <c r="F24" s="34"/>
      <c r="G24" s="34"/>
      <c r="H24" s="34"/>
      <c r="I24" s="57">
        <f t="shared" si="6"/>
        <v>1</v>
      </c>
      <c r="J24" s="57">
        <f t="shared" si="7"/>
        <v>0</v>
      </c>
      <c r="K24" s="57">
        <f t="shared" si="8"/>
        <v>0</v>
      </c>
      <c r="L24" s="57">
        <f t="shared" si="0"/>
        <v>1</v>
      </c>
      <c r="M24" s="123" t="s">
        <v>80</v>
      </c>
      <c r="N24" s="121"/>
      <c r="O24" s="122">
        <f t="shared" si="9"/>
        <v>20</v>
      </c>
      <c r="P24" s="120">
        <v>25</v>
      </c>
      <c r="Q24" s="55">
        <f t="shared" si="1"/>
        <v>10</v>
      </c>
      <c r="R24" s="55">
        <f t="shared" si="2"/>
        <v>10</v>
      </c>
      <c r="S24" s="55">
        <f t="shared" si="3"/>
        <v>0</v>
      </c>
      <c r="T24" s="55">
        <f t="shared" si="4"/>
        <v>0</v>
      </c>
      <c r="U24" s="55">
        <f t="shared" si="5"/>
        <v>5</v>
      </c>
      <c r="V24" s="55">
        <f>AB24+AH24</f>
        <v>0</v>
      </c>
      <c r="W24" s="34">
        <v>10</v>
      </c>
      <c r="X24" s="34">
        <v>10</v>
      </c>
      <c r="Y24" s="1">
        <v>0</v>
      </c>
      <c r="Z24" s="34"/>
      <c r="AA24" s="34">
        <v>5</v>
      </c>
      <c r="AB24" s="34"/>
      <c r="AC24" s="34"/>
      <c r="AD24" s="34"/>
      <c r="AE24" s="34"/>
      <c r="AF24" s="34"/>
      <c r="AG24" s="34"/>
      <c r="AH24" s="34"/>
      <c r="AI24" s="78" t="s">
        <v>43</v>
      </c>
    </row>
    <row r="25" spans="1:35" ht="24">
      <c r="A25" s="57">
        <v>18</v>
      </c>
      <c r="B25" s="77" t="s">
        <v>77</v>
      </c>
      <c r="C25" s="34"/>
      <c r="D25" s="34"/>
      <c r="E25" s="34"/>
      <c r="F25" s="34">
        <v>3</v>
      </c>
      <c r="G25" s="34"/>
      <c r="H25" s="34"/>
      <c r="I25" s="57">
        <f t="shared" si="6"/>
        <v>3</v>
      </c>
      <c r="J25" s="57">
        <f t="shared" si="7"/>
        <v>0</v>
      </c>
      <c r="K25" s="57">
        <f t="shared" si="8"/>
        <v>0</v>
      </c>
      <c r="L25" s="57">
        <f t="shared" si="0"/>
        <v>3</v>
      </c>
      <c r="M25" s="121"/>
      <c r="N25" s="121" t="s">
        <v>76</v>
      </c>
      <c r="O25" s="122">
        <f t="shared" si="9"/>
        <v>90</v>
      </c>
      <c r="P25" s="120">
        <f>SUM(Q25:V25)</f>
        <v>100</v>
      </c>
      <c r="Q25" s="55">
        <f t="shared" si="1"/>
        <v>40</v>
      </c>
      <c r="R25" s="55">
        <f t="shared" si="2"/>
        <v>15</v>
      </c>
      <c r="S25" s="55">
        <f t="shared" si="3"/>
        <v>35</v>
      </c>
      <c r="T25" s="55">
        <f t="shared" si="4"/>
        <v>0</v>
      </c>
      <c r="U25" s="55">
        <f t="shared" si="5"/>
        <v>10</v>
      </c>
      <c r="V25" s="55">
        <f>AB25+AH25</f>
        <v>0</v>
      </c>
      <c r="W25" s="34"/>
      <c r="X25" s="34"/>
      <c r="Y25" s="34"/>
      <c r="Z25" s="34"/>
      <c r="AA25" s="34"/>
      <c r="AB25" s="34"/>
      <c r="AC25" s="34">
        <v>40</v>
      </c>
      <c r="AD25" s="34">
        <v>15</v>
      </c>
      <c r="AE25" s="34">
        <v>35</v>
      </c>
      <c r="AF25" s="34"/>
      <c r="AG25" s="34">
        <v>10</v>
      </c>
      <c r="AH25" s="34"/>
      <c r="AI25" s="77" t="s">
        <v>78</v>
      </c>
    </row>
    <row r="26" spans="1:35" ht="24">
      <c r="A26" s="57">
        <v>19</v>
      </c>
      <c r="B26" s="77" t="s">
        <v>189</v>
      </c>
      <c r="C26" s="34"/>
      <c r="D26" s="34"/>
      <c r="E26" s="34"/>
      <c r="F26" s="34"/>
      <c r="G26" s="34"/>
      <c r="H26" s="34"/>
      <c r="I26" s="57">
        <f t="shared" si="6"/>
        <v>0</v>
      </c>
      <c r="J26" s="57">
        <f t="shared" si="7"/>
        <v>0</v>
      </c>
      <c r="K26" s="57">
        <f t="shared" si="8"/>
        <v>0</v>
      </c>
      <c r="L26" s="57">
        <f t="shared" si="0"/>
        <v>0</v>
      </c>
      <c r="M26" s="121" t="s">
        <v>80</v>
      </c>
      <c r="N26" s="121"/>
      <c r="O26" s="122">
        <f t="shared" si="9"/>
        <v>4</v>
      </c>
      <c r="P26" s="120">
        <f>SUM(Q26:V26)</f>
        <v>4</v>
      </c>
      <c r="Q26" s="55">
        <f t="shared" si="1"/>
        <v>4</v>
      </c>
      <c r="R26" s="55">
        <f t="shared" si="2"/>
        <v>0</v>
      </c>
      <c r="S26" s="55">
        <f t="shared" si="3"/>
        <v>0</v>
      </c>
      <c r="T26" s="55">
        <f t="shared" si="4"/>
        <v>0</v>
      </c>
      <c r="U26" s="55">
        <f t="shared" si="5"/>
        <v>0</v>
      </c>
      <c r="V26" s="55">
        <f>AB26+AH26</f>
        <v>0</v>
      </c>
      <c r="W26" s="34">
        <v>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66" t="s">
        <v>194</v>
      </c>
    </row>
    <row r="27" spans="1:35" ht="12.75">
      <c r="A27" s="57">
        <v>20</v>
      </c>
      <c r="B27" s="225" t="s">
        <v>85</v>
      </c>
      <c r="C27" s="34"/>
      <c r="D27" s="34"/>
      <c r="E27" s="34"/>
      <c r="F27" s="34"/>
      <c r="G27" s="34"/>
      <c r="H27" s="34"/>
      <c r="I27" s="57"/>
      <c r="J27" s="57"/>
      <c r="K27" s="57"/>
      <c r="L27" s="57"/>
      <c r="M27" s="121"/>
      <c r="N27" s="121" t="s">
        <v>80</v>
      </c>
      <c r="O27" s="122">
        <f t="shared" si="9"/>
        <v>0</v>
      </c>
      <c r="P27" s="120">
        <f>SUM(Q27:V27)</f>
        <v>70</v>
      </c>
      <c r="Q27" s="55">
        <f t="shared" si="1"/>
        <v>0</v>
      </c>
      <c r="R27" s="55">
        <f t="shared" si="2"/>
        <v>0</v>
      </c>
      <c r="S27" s="55">
        <f t="shared" si="3"/>
        <v>0</v>
      </c>
      <c r="T27" s="55">
        <f t="shared" si="4"/>
        <v>0</v>
      </c>
      <c r="U27" s="55">
        <f t="shared" si="5"/>
        <v>0</v>
      </c>
      <c r="V27" s="55">
        <f>AB27+AH27</f>
        <v>70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>
        <v>70</v>
      </c>
      <c r="AI27" s="166"/>
    </row>
    <row r="28" spans="1:35" ht="12.75">
      <c r="A28" s="57">
        <v>21</v>
      </c>
      <c r="B28" s="225" t="s">
        <v>197</v>
      </c>
      <c r="C28" s="34"/>
      <c r="D28" s="34"/>
      <c r="E28" s="34"/>
      <c r="F28" s="34"/>
      <c r="G28" s="34"/>
      <c r="H28" s="34"/>
      <c r="I28" s="57"/>
      <c r="J28" s="57"/>
      <c r="K28" s="57"/>
      <c r="L28" s="57"/>
      <c r="M28" s="121"/>
      <c r="N28" s="121" t="s">
        <v>80</v>
      </c>
      <c r="O28" s="122">
        <f t="shared" si="9"/>
        <v>0</v>
      </c>
      <c r="P28" s="120">
        <f>SUM(Q28:V28)</f>
        <v>80</v>
      </c>
      <c r="Q28" s="55">
        <f t="shared" si="1"/>
        <v>0</v>
      </c>
      <c r="R28" s="55">
        <f t="shared" si="2"/>
        <v>0</v>
      </c>
      <c r="S28" s="55">
        <f t="shared" si="3"/>
        <v>0</v>
      </c>
      <c r="T28" s="55">
        <f t="shared" si="4"/>
        <v>0</v>
      </c>
      <c r="U28" s="55">
        <f t="shared" si="5"/>
        <v>0</v>
      </c>
      <c r="V28" s="55">
        <f>AB28+AH28</f>
        <v>80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>
        <v>80</v>
      </c>
      <c r="AI28" s="166"/>
    </row>
    <row r="29" spans="1:35" s="87" customFormat="1" ht="12.75">
      <c r="A29" s="93"/>
      <c r="B29" s="125" t="s">
        <v>32</v>
      </c>
      <c r="C29" s="93">
        <f aca="true" t="shared" si="12" ref="C29:L29">SUM(C8:C26)</f>
        <v>30</v>
      </c>
      <c r="D29" s="138">
        <f t="shared" si="12"/>
        <v>0</v>
      </c>
      <c r="E29" s="138">
        <f t="shared" si="12"/>
        <v>0</v>
      </c>
      <c r="F29" s="138">
        <f t="shared" si="12"/>
        <v>16</v>
      </c>
      <c r="G29" s="138">
        <f t="shared" si="12"/>
        <v>0</v>
      </c>
      <c r="H29" s="138">
        <f t="shared" si="12"/>
        <v>0</v>
      </c>
      <c r="I29" s="93">
        <f t="shared" si="12"/>
        <v>46</v>
      </c>
      <c r="J29" s="138">
        <f t="shared" si="12"/>
        <v>0</v>
      </c>
      <c r="K29" s="138">
        <f t="shared" si="12"/>
        <v>0</v>
      </c>
      <c r="L29" s="138">
        <f t="shared" si="12"/>
        <v>46</v>
      </c>
      <c r="M29" s="126"/>
      <c r="N29" s="126"/>
      <c r="O29" s="126">
        <f>SUM(O8:O28)</f>
        <v>869</v>
      </c>
      <c r="P29" s="167">
        <f aca="true" t="shared" si="13" ref="P29:V29">SUM(P8:P28)</f>
        <v>1289</v>
      </c>
      <c r="Q29" s="167">
        <f t="shared" si="13"/>
        <v>314</v>
      </c>
      <c r="R29" s="167">
        <f t="shared" si="13"/>
        <v>90</v>
      </c>
      <c r="S29" s="167">
        <f t="shared" si="13"/>
        <v>365</v>
      </c>
      <c r="T29" s="167">
        <f t="shared" si="13"/>
        <v>100</v>
      </c>
      <c r="U29" s="167">
        <f t="shared" si="13"/>
        <v>270</v>
      </c>
      <c r="V29" s="167">
        <f t="shared" si="13"/>
        <v>150</v>
      </c>
      <c r="W29" s="93">
        <f>SUM(W8:W26)</f>
        <v>179</v>
      </c>
      <c r="X29" s="93">
        <v>65</v>
      </c>
      <c r="Y29" s="93">
        <f>SUM(Y8:Y26)</f>
        <v>210</v>
      </c>
      <c r="Z29" s="93">
        <f>SUM(Z8:Z26)</f>
        <v>40</v>
      </c>
      <c r="AA29" s="93">
        <f>SUM(AA8:AA26)</f>
        <v>175</v>
      </c>
      <c r="AB29" s="93"/>
      <c r="AC29" s="93">
        <f>SUM(AC8:AC26)</f>
        <v>135</v>
      </c>
      <c r="AD29" s="93">
        <f>SUM(AD8:AD26)</f>
        <v>25</v>
      </c>
      <c r="AE29" s="93">
        <f>SUM(AE8:AE26)</f>
        <v>155</v>
      </c>
      <c r="AF29" s="93">
        <f>SUM(AF8:AF26)</f>
        <v>60</v>
      </c>
      <c r="AG29" s="93">
        <f>SUM(AG8:AG26)</f>
        <v>95</v>
      </c>
      <c r="AH29" s="138">
        <f>SUM(AH8+AH9+AH10+AH11+AH12+AH13+AH14+AH15+AH16+AH17+AH18+AH19+AH20+AH21+AH22+AH23+AH24+AH25+AH27+AH28)</f>
        <v>150</v>
      </c>
      <c r="AI29" s="127"/>
    </row>
    <row r="30" spans="1:35" ht="12.75">
      <c r="A30" s="57"/>
      <c r="B30" s="77"/>
      <c r="C30" s="34"/>
      <c r="D30" s="34"/>
      <c r="E30" s="34"/>
      <c r="F30" s="34"/>
      <c r="G30" s="34"/>
      <c r="H30" s="34"/>
      <c r="I30" s="57"/>
      <c r="J30" s="57"/>
      <c r="K30" s="57"/>
      <c r="L30" s="57"/>
      <c r="M30" s="121"/>
      <c r="N30" s="121"/>
      <c r="O30" s="122"/>
      <c r="P30" s="120"/>
      <c r="Q30" s="55"/>
      <c r="R30" s="55"/>
      <c r="S30" s="55"/>
      <c r="T30" s="55"/>
      <c r="U30" s="55"/>
      <c r="V30" s="5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124"/>
    </row>
    <row r="31" spans="1:35" s="90" customFormat="1" ht="12.75">
      <c r="A31" s="104"/>
      <c r="B31" s="128" t="s">
        <v>154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29"/>
      <c r="N31" s="129"/>
      <c r="O31" s="129"/>
      <c r="P31" s="129"/>
      <c r="Q31" s="112"/>
      <c r="R31" s="112"/>
      <c r="S31" s="112"/>
      <c r="T31" s="112"/>
      <c r="U31" s="112"/>
      <c r="V31" s="112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30"/>
    </row>
    <row r="32" spans="1:35" ht="24">
      <c r="A32" s="57">
        <v>1</v>
      </c>
      <c r="B32" s="75" t="s">
        <v>66</v>
      </c>
      <c r="C32" s="34"/>
      <c r="D32" s="34"/>
      <c r="E32" s="34"/>
      <c r="F32" s="34">
        <v>1</v>
      </c>
      <c r="G32" s="34"/>
      <c r="H32" s="34"/>
      <c r="I32" s="57">
        <f aca="true" t="shared" si="14" ref="I32:I41">C32+F32</f>
        <v>1</v>
      </c>
      <c r="J32" s="57">
        <f aca="true" t="shared" si="15" ref="J32:J41">D32+G32</f>
        <v>0</v>
      </c>
      <c r="K32" s="57">
        <f>E32+H32</f>
        <v>0</v>
      </c>
      <c r="L32" s="57">
        <f>SUM(I32:K32)</f>
        <v>1</v>
      </c>
      <c r="M32" s="121"/>
      <c r="N32" s="121" t="s">
        <v>80</v>
      </c>
      <c r="O32" s="122">
        <f>SUM(Q32:T32)</f>
        <v>30</v>
      </c>
      <c r="P32" s="120">
        <f aca="true" t="shared" si="16" ref="P32:P41">SUM(Q32:V32)</f>
        <v>40</v>
      </c>
      <c r="Q32" s="55">
        <f aca="true" t="shared" si="17" ref="Q32:Q41">W32+AC32</f>
        <v>15</v>
      </c>
      <c r="R32" s="55">
        <f aca="true" t="shared" si="18" ref="R32:R41">X32+AD32</f>
        <v>15</v>
      </c>
      <c r="S32" s="55">
        <f aca="true" t="shared" si="19" ref="S32:S41">Y32+AE32</f>
        <v>0</v>
      </c>
      <c r="T32" s="55">
        <f aca="true" t="shared" si="20" ref="T32:T41">Z32+AF32</f>
        <v>0</v>
      </c>
      <c r="U32" s="55">
        <f aca="true" t="shared" si="21" ref="U32:U41">AA32+AG32</f>
        <v>10</v>
      </c>
      <c r="V32" s="55">
        <f aca="true" t="shared" si="22" ref="V32:V41">AB32+AH32</f>
        <v>0</v>
      </c>
      <c r="W32" s="34"/>
      <c r="X32" s="34"/>
      <c r="Y32" s="34"/>
      <c r="Z32" s="34"/>
      <c r="AA32" s="34"/>
      <c r="AB32" s="34"/>
      <c r="AC32" s="34">
        <v>15</v>
      </c>
      <c r="AD32" s="34">
        <v>15</v>
      </c>
      <c r="AE32" s="34"/>
      <c r="AF32" s="34"/>
      <c r="AG32" s="34">
        <v>10</v>
      </c>
      <c r="AH32" s="34"/>
      <c r="AI32" s="166" t="s">
        <v>46</v>
      </c>
    </row>
    <row r="33" spans="1:35" ht="12.75">
      <c r="A33" s="57">
        <v>2</v>
      </c>
      <c r="B33" s="75" t="s">
        <v>64</v>
      </c>
      <c r="C33" s="34"/>
      <c r="D33" s="34"/>
      <c r="E33" s="34"/>
      <c r="F33" s="34">
        <v>2</v>
      </c>
      <c r="G33" s="34"/>
      <c r="H33" s="34"/>
      <c r="I33" s="57">
        <f t="shared" si="14"/>
        <v>2</v>
      </c>
      <c r="J33" s="57">
        <f t="shared" si="15"/>
        <v>0</v>
      </c>
      <c r="K33" s="57">
        <f>E33+H33</f>
        <v>0</v>
      </c>
      <c r="L33" s="57">
        <f>SUM(I33:K33)</f>
        <v>2</v>
      </c>
      <c r="M33" s="121"/>
      <c r="N33" s="121" t="s">
        <v>80</v>
      </c>
      <c r="O33" s="122">
        <f>SUM(Q33:T33)</f>
        <v>30</v>
      </c>
      <c r="P33" s="120">
        <f t="shared" si="16"/>
        <v>50</v>
      </c>
      <c r="Q33" s="55">
        <f t="shared" si="17"/>
        <v>20</v>
      </c>
      <c r="R33" s="55">
        <f t="shared" si="18"/>
        <v>5</v>
      </c>
      <c r="S33" s="55">
        <f t="shared" si="19"/>
        <v>0</v>
      </c>
      <c r="T33" s="55">
        <f t="shared" si="20"/>
        <v>5</v>
      </c>
      <c r="U33" s="55">
        <f t="shared" si="21"/>
        <v>20</v>
      </c>
      <c r="V33" s="55">
        <f t="shared" si="22"/>
        <v>0</v>
      </c>
      <c r="W33" s="34"/>
      <c r="X33" s="34"/>
      <c r="Y33" s="34"/>
      <c r="Z33" s="34"/>
      <c r="AA33" s="34"/>
      <c r="AB33" s="34"/>
      <c r="AC33" s="34">
        <v>20</v>
      </c>
      <c r="AD33" s="34">
        <v>5</v>
      </c>
      <c r="AE33" s="34"/>
      <c r="AF33" s="34">
        <v>5</v>
      </c>
      <c r="AG33" s="34">
        <v>20</v>
      </c>
      <c r="AH33" s="34"/>
      <c r="AI33" s="77" t="s">
        <v>218</v>
      </c>
    </row>
    <row r="34" spans="1:35" ht="24.75" customHeight="1">
      <c r="A34" s="57">
        <v>3</v>
      </c>
      <c r="B34" s="77" t="s">
        <v>84</v>
      </c>
      <c r="C34" s="34"/>
      <c r="D34" s="34"/>
      <c r="E34" s="34"/>
      <c r="F34" s="34">
        <v>1</v>
      </c>
      <c r="G34" s="34"/>
      <c r="H34" s="34"/>
      <c r="I34" s="57">
        <f t="shared" si="14"/>
        <v>1</v>
      </c>
      <c r="J34" s="57">
        <f t="shared" si="15"/>
        <v>0</v>
      </c>
      <c r="K34" s="57">
        <f>E34+H34</f>
        <v>0</v>
      </c>
      <c r="L34" s="57">
        <f>SUM(I34:K34)</f>
        <v>1</v>
      </c>
      <c r="M34" s="121"/>
      <c r="N34" s="121" t="s">
        <v>76</v>
      </c>
      <c r="O34" s="122">
        <f>SUM(Q34:T34)</f>
        <v>10</v>
      </c>
      <c r="P34" s="120">
        <f t="shared" si="16"/>
        <v>20</v>
      </c>
      <c r="Q34" s="55">
        <f t="shared" si="17"/>
        <v>5</v>
      </c>
      <c r="R34" s="55">
        <f t="shared" si="18"/>
        <v>0</v>
      </c>
      <c r="S34" s="55">
        <f t="shared" si="19"/>
        <v>0</v>
      </c>
      <c r="T34" s="55">
        <f t="shared" si="20"/>
        <v>5</v>
      </c>
      <c r="U34" s="55">
        <f t="shared" si="21"/>
        <v>10</v>
      </c>
      <c r="V34" s="55">
        <f t="shared" si="22"/>
        <v>0</v>
      </c>
      <c r="W34" s="34"/>
      <c r="X34" s="34"/>
      <c r="Y34" s="34"/>
      <c r="Z34" s="34"/>
      <c r="AA34" s="34"/>
      <c r="AB34" s="34"/>
      <c r="AC34" s="34">
        <v>5</v>
      </c>
      <c r="AD34" s="34"/>
      <c r="AE34" s="34"/>
      <c r="AF34" s="34">
        <v>5</v>
      </c>
      <c r="AG34" s="34">
        <v>10</v>
      </c>
      <c r="AH34" s="34"/>
      <c r="AI34" s="77" t="s">
        <v>61</v>
      </c>
    </row>
    <row r="35" spans="1:35" ht="25.5">
      <c r="A35" s="57">
        <v>4</v>
      </c>
      <c r="B35" s="74" t="s">
        <v>50</v>
      </c>
      <c r="C35" s="34"/>
      <c r="D35" s="34"/>
      <c r="E35" s="34"/>
      <c r="F35" s="34">
        <v>1</v>
      </c>
      <c r="G35" s="34"/>
      <c r="H35" s="34"/>
      <c r="I35" s="57">
        <f t="shared" si="14"/>
        <v>1</v>
      </c>
      <c r="J35" s="57">
        <f t="shared" si="15"/>
        <v>0</v>
      </c>
      <c r="K35" s="57">
        <f>E35+H35</f>
        <v>0</v>
      </c>
      <c r="L35" s="57">
        <f aca="true" t="shared" si="23" ref="L35:L41">SUM(I35:K35)</f>
        <v>1</v>
      </c>
      <c r="M35" s="121"/>
      <c r="N35" s="121" t="s">
        <v>80</v>
      </c>
      <c r="O35" s="122">
        <f aca="true" t="shared" si="24" ref="O35:O41">SUM(Q35:T35)</f>
        <v>15</v>
      </c>
      <c r="P35" s="120">
        <f t="shared" si="16"/>
        <v>25</v>
      </c>
      <c r="Q35" s="55">
        <f t="shared" si="17"/>
        <v>10</v>
      </c>
      <c r="R35" s="55">
        <f t="shared" si="18"/>
        <v>5</v>
      </c>
      <c r="S35" s="55">
        <f t="shared" si="19"/>
        <v>0</v>
      </c>
      <c r="T35" s="55">
        <f t="shared" si="20"/>
        <v>0</v>
      </c>
      <c r="U35" s="55">
        <f t="shared" si="21"/>
        <v>10</v>
      </c>
      <c r="V35" s="55">
        <f t="shared" si="22"/>
        <v>0</v>
      </c>
      <c r="W35" s="34"/>
      <c r="X35" s="34"/>
      <c r="Y35" s="34"/>
      <c r="Z35" s="34"/>
      <c r="AA35" s="34"/>
      <c r="AB35" s="34"/>
      <c r="AC35" s="34">
        <v>10</v>
      </c>
      <c r="AD35" s="34">
        <v>5</v>
      </c>
      <c r="AE35" s="34"/>
      <c r="AF35" s="34"/>
      <c r="AG35" s="34">
        <v>10</v>
      </c>
      <c r="AH35" s="34"/>
      <c r="AI35" s="78" t="s">
        <v>43</v>
      </c>
    </row>
    <row r="36" spans="1:35" ht="24">
      <c r="A36" s="57">
        <v>5</v>
      </c>
      <c r="B36" s="75" t="s">
        <v>51</v>
      </c>
      <c r="C36" s="34"/>
      <c r="D36" s="34"/>
      <c r="E36" s="34"/>
      <c r="F36" s="34">
        <v>1</v>
      </c>
      <c r="G36" s="34"/>
      <c r="H36" s="34"/>
      <c r="I36" s="57">
        <f t="shared" si="14"/>
        <v>1</v>
      </c>
      <c r="J36" s="57">
        <f t="shared" si="15"/>
        <v>0</v>
      </c>
      <c r="K36" s="57">
        <f aca="true" t="shared" si="25" ref="K36:K41">E36+H36</f>
        <v>0</v>
      </c>
      <c r="L36" s="57">
        <f t="shared" si="23"/>
        <v>1</v>
      </c>
      <c r="M36" s="121"/>
      <c r="N36" s="121" t="s">
        <v>76</v>
      </c>
      <c r="O36" s="122">
        <f t="shared" si="24"/>
        <v>20</v>
      </c>
      <c r="P36" s="120">
        <f t="shared" si="16"/>
        <v>25</v>
      </c>
      <c r="Q36" s="55">
        <f t="shared" si="17"/>
        <v>10</v>
      </c>
      <c r="R36" s="55">
        <f t="shared" si="18"/>
        <v>10</v>
      </c>
      <c r="S36" s="55">
        <f t="shared" si="19"/>
        <v>0</v>
      </c>
      <c r="T36" s="55">
        <f t="shared" si="20"/>
        <v>0</v>
      </c>
      <c r="U36" s="55">
        <f t="shared" si="21"/>
        <v>5</v>
      </c>
      <c r="V36" s="55">
        <f t="shared" si="22"/>
        <v>0</v>
      </c>
      <c r="W36" s="34"/>
      <c r="X36" s="34"/>
      <c r="Y36" s="34"/>
      <c r="Z36" s="34"/>
      <c r="AA36" s="34"/>
      <c r="AB36" s="34"/>
      <c r="AC36" s="34">
        <v>10</v>
      </c>
      <c r="AD36" s="34">
        <v>10</v>
      </c>
      <c r="AE36" s="34">
        <v>0</v>
      </c>
      <c r="AF36" s="34"/>
      <c r="AG36" s="34">
        <v>5</v>
      </c>
      <c r="AH36" s="34"/>
      <c r="AI36" s="166" t="s">
        <v>211</v>
      </c>
    </row>
    <row r="37" spans="1:35" ht="12.75">
      <c r="A37" s="57">
        <v>6</v>
      </c>
      <c r="B37" s="81" t="s">
        <v>57</v>
      </c>
      <c r="C37" s="34"/>
      <c r="D37" s="34"/>
      <c r="E37" s="34"/>
      <c r="F37" s="34">
        <v>1</v>
      </c>
      <c r="G37" s="34"/>
      <c r="H37" s="34"/>
      <c r="I37" s="57">
        <f t="shared" si="14"/>
        <v>1</v>
      </c>
      <c r="J37" s="57">
        <f t="shared" si="15"/>
        <v>0</v>
      </c>
      <c r="K37" s="57">
        <f t="shared" si="25"/>
        <v>0</v>
      </c>
      <c r="L37" s="57">
        <f t="shared" si="23"/>
        <v>1</v>
      </c>
      <c r="M37" s="121"/>
      <c r="N37" s="121" t="s">
        <v>80</v>
      </c>
      <c r="O37" s="122">
        <f t="shared" si="24"/>
        <v>25</v>
      </c>
      <c r="P37" s="120">
        <f t="shared" si="16"/>
        <v>35</v>
      </c>
      <c r="Q37" s="55">
        <f t="shared" si="17"/>
        <v>15</v>
      </c>
      <c r="R37" s="55">
        <f t="shared" si="18"/>
        <v>0</v>
      </c>
      <c r="S37" s="55">
        <f t="shared" si="19"/>
        <v>10</v>
      </c>
      <c r="T37" s="55">
        <f t="shared" si="20"/>
        <v>0</v>
      </c>
      <c r="U37" s="55">
        <f t="shared" si="21"/>
        <v>10</v>
      </c>
      <c r="V37" s="55">
        <f t="shared" si="22"/>
        <v>0</v>
      </c>
      <c r="W37" s="34"/>
      <c r="X37" s="34"/>
      <c r="Y37" s="34"/>
      <c r="Z37" s="34"/>
      <c r="AA37" s="34"/>
      <c r="AB37" s="34"/>
      <c r="AC37" s="34">
        <v>15</v>
      </c>
      <c r="AD37" s="34"/>
      <c r="AE37" s="34">
        <v>10</v>
      </c>
      <c r="AF37" s="34"/>
      <c r="AG37" s="34">
        <v>10</v>
      </c>
      <c r="AH37" s="34"/>
      <c r="AI37" s="135" t="s">
        <v>58</v>
      </c>
    </row>
    <row r="38" spans="1:35" ht="12.75">
      <c r="A38" s="57">
        <v>7</v>
      </c>
      <c r="B38" s="75" t="s">
        <v>54</v>
      </c>
      <c r="C38" s="34"/>
      <c r="D38" s="34"/>
      <c r="E38" s="34"/>
      <c r="F38" s="34">
        <v>2</v>
      </c>
      <c r="G38" s="34"/>
      <c r="H38" s="34"/>
      <c r="I38" s="57">
        <f t="shared" si="14"/>
        <v>2</v>
      </c>
      <c r="J38" s="57">
        <f t="shared" si="15"/>
        <v>0</v>
      </c>
      <c r="K38" s="57">
        <f t="shared" si="25"/>
        <v>0</v>
      </c>
      <c r="L38" s="57">
        <f t="shared" si="23"/>
        <v>2</v>
      </c>
      <c r="M38" s="121"/>
      <c r="N38" s="121" t="s">
        <v>76</v>
      </c>
      <c r="O38" s="122">
        <f t="shared" si="24"/>
        <v>40</v>
      </c>
      <c r="P38" s="120">
        <f t="shared" si="16"/>
        <v>50</v>
      </c>
      <c r="Q38" s="55">
        <f t="shared" si="17"/>
        <v>20</v>
      </c>
      <c r="R38" s="55">
        <f t="shared" si="18"/>
        <v>0</v>
      </c>
      <c r="S38" s="55">
        <f t="shared" si="19"/>
        <v>20</v>
      </c>
      <c r="T38" s="55">
        <f t="shared" si="20"/>
        <v>0</v>
      </c>
      <c r="U38" s="55">
        <f t="shared" si="21"/>
        <v>10</v>
      </c>
      <c r="V38" s="55">
        <f t="shared" si="22"/>
        <v>0</v>
      </c>
      <c r="W38" s="34"/>
      <c r="X38" s="34"/>
      <c r="Y38" s="34"/>
      <c r="Z38" s="34"/>
      <c r="AA38" s="34"/>
      <c r="AB38" s="34"/>
      <c r="AC38" s="34">
        <v>20</v>
      </c>
      <c r="AD38" s="34"/>
      <c r="AE38" s="34">
        <v>20</v>
      </c>
      <c r="AF38" s="34"/>
      <c r="AG38" s="34">
        <v>10</v>
      </c>
      <c r="AH38" s="34"/>
      <c r="AI38" s="78" t="s">
        <v>43</v>
      </c>
    </row>
    <row r="39" spans="1:35" ht="24">
      <c r="A39" s="57">
        <v>8</v>
      </c>
      <c r="B39" s="74" t="s">
        <v>59</v>
      </c>
      <c r="C39" s="34"/>
      <c r="D39" s="34"/>
      <c r="E39" s="34"/>
      <c r="F39" s="34">
        <v>2</v>
      </c>
      <c r="G39" s="34"/>
      <c r="H39" s="34"/>
      <c r="I39" s="57">
        <f t="shared" si="14"/>
        <v>2</v>
      </c>
      <c r="J39" s="57">
        <f t="shared" si="15"/>
        <v>0</v>
      </c>
      <c r="K39" s="57">
        <f t="shared" si="25"/>
        <v>0</v>
      </c>
      <c r="L39" s="57">
        <f t="shared" si="23"/>
        <v>2</v>
      </c>
      <c r="M39" s="121"/>
      <c r="N39" s="121" t="s">
        <v>80</v>
      </c>
      <c r="O39" s="122">
        <f t="shared" si="24"/>
        <v>45</v>
      </c>
      <c r="P39" s="120">
        <f t="shared" si="16"/>
        <v>50</v>
      </c>
      <c r="Q39" s="55">
        <f t="shared" si="17"/>
        <v>30</v>
      </c>
      <c r="R39" s="55">
        <f t="shared" si="18"/>
        <v>0</v>
      </c>
      <c r="S39" s="55">
        <f t="shared" si="19"/>
        <v>15</v>
      </c>
      <c r="T39" s="55">
        <f t="shared" si="20"/>
        <v>0</v>
      </c>
      <c r="U39" s="55">
        <f t="shared" si="21"/>
        <v>5</v>
      </c>
      <c r="V39" s="55">
        <f t="shared" si="22"/>
        <v>0</v>
      </c>
      <c r="W39" s="34"/>
      <c r="X39" s="34"/>
      <c r="Y39" s="34"/>
      <c r="Z39" s="34"/>
      <c r="AA39" s="34"/>
      <c r="AB39" s="34"/>
      <c r="AC39" s="34">
        <v>30</v>
      </c>
      <c r="AD39" s="34"/>
      <c r="AE39" s="34">
        <v>15</v>
      </c>
      <c r="AF39" s="34"/>
      <c r="AG39" s="34">
        <v>5</v>
      </c>
      <c r="AH39" s="34"/>
      <c r="AI39" s="77" t="s">
        <v>60</v>
      </c>
    </row>
    <row r="40" spans="1:35" ht="38.25">
      <c r="A40" s="57">
        <v>9</v>
      </c>
      <c r="B40" s="74" t="s">
        <v>159</v>
      </c>
      <c r="C40" s="34"/>
      <c r="D40" s="34"/>
      <c r="E40" s="34"/>
      <c r="F40" s="34">
        <v>1</v>
      </c>
      <c r="G40" s="34"/>
      <c r="H40" s="34"/>
      <c r="I40" s="57">
        <f t="shared" si="14"/>
        <v>1</v>
      </c>
      <c r="J40" s="57"/>
      <c r="K40" s="57"/>
      <c r="L40" s="57">
        <v>1</v>
      </c>
      <c r="M40" s="123"/>
      <c r="N40" s="121" t="s">
        <v>80</v>
      </c>
      <c r="O40" s="122">
        <v>25</v>
      </c>
      <c r="P40" s="120">
        <v>35</v>
      </c>
      <c r="Q40" s="55">
        <f t="shared" si="17"/>
        <v>10</v>
      </c>
      <c r="R40" s="55">
        <f t="shared" si="18"/>
        <v>15</v>
      </c>
      <c r="S40" s="55">
        <f t="shared" si="19"/>
        <v>0</v>
      </c>
      <c r="T40" s="55">
        <f t="shared" si="20"/>
        <v>0</v>
      </c>
      <c r="U40" s="55">
        <f t="shared" si="21"/>
        <v>10</v>
      </c>
      <c r="V40" s="55">
        <f t="shared" si="22"/>
        <v>0</v>
      </c>
      <c r="W40" s="34"/>
      <c r="X40" s="34"/>
      <c r="Y40" s="34"/>
      <c r="Z40" s="34"/>
      <c r="AA40" s="34"/>
      <c r="AB40" s="34"/>
      <c r="AC40" s="34">
        <v>10</v>
      </c>
      <c r="AD40" s="34">
        <v>15</v>
      </c>
      <c r="AE40" s="34"/>
      <c r="AF40" s="34"/>
      <c r="AG40" s="34">
        <v>10</v>
      </c>
      <c r="AH40" s="34"/>
      <c r="AI40" s="77" t="s">
        <v>130</v>
      </c>
    </row>
    <row r="41" spans="1:35" ht="24">
      <c r="A41" s="57">
        <v>10</v>
      </c>
      <c r="B41" s="82" t="s">
        <v>68</v>
      </c>
      <c r="C41" s="83"/>
      <c r="D41" s="34"/>
      <c r="E41" s="34"/>
      <c r="F41" s="34">
        <v>2</v>
      </c>
      <c r="G41" s="34"/>
      <c r="H41" s="34"/>
      <c r="I41" s="57">
        <f t="shared" si="14"/>
        <v>2</v>
      </c>
      <c r="J41" s="57">
        <f t="shared" si="15"/>
        <v>0</v>
      </c>
      <c r="K41" s="57">
        <f t="shared" si="25"/>
        <v>0</v>
      </c>
      <c r="L41" s="57">
        <f t="shared" si="23"/>
        <v>2</v>
      </c>
      <c r="M41" s="121"/>
      <c r="N41" s="121" t="s">
        <v>80</v>
      </c>
      <c r="O41" s="122">
        <f t="shared" si="24"/>
        <v>30</v>
      </c>
      <c r="P41" s="120">
        <f t="shared" si="16"/>
        <v>50</v>
      </c>
      <c r="Q41" s="55">
        <f t="shared" si="17"/>
        <v>10</v>
      </c>
      <c r="R41" s="55">
        <f t="shared" si="18"/>
        <v>0</v>
      </c>
      <c r="S41" s="55">
        <f t="shared" si="19"/>
        <v>20</v>
      </c>
      <c r="T41" s="55">
        <f t="shared" si="20"/>
        <v>0</v>
      </c>
      <c r="U41" s="55">
        <f t="shared" si="21"/>
        <v>20</v>
      </c>
      <c r="V41" s="55">
        <f t="shared" si="22"/>
        <v>0</v>
      </c>
      <c r="W41" s="34"/>
      <c r="X41" s="34"/>
      <c r="Y41" s="34"/>
      <c r="Z41" s="34"/>
      <c r="AA41" s="34"/>
      <c r="AB41" s="34"/>
      <c r="AC41" s="34">
        <v>10</v>
      </c>
      <c r="AD41" s="34"/>
      <c r="AE41" s="34">
        <v>20</v>
      </c>
      <c r="AF41" s="34"/>
      <c r="AG41" s="34">
        <v>20</v>
      </c>
      <c r="AH41" s="34"/>
      <c r="AI41" s="166" t="s">
        <v>47</v>
      </c>
    </row>
    <row r="42" spans="1:35" s="87" customFormat="1" ht="12.75">
      <c r="A42" s="93"/>
      <c r="B42" s="125" t="s">
        <v>32</v>
      </c>
      <c r="C42" s="93">
        <f aca="true" t="shared" si="26" ref="C42:H42">SUM(C32:C41)</f>
        <v>0</v>
      </c>
      <c r="D42" s="138">
        <f t="shared" si="26"/>
        <v>0</v>
      </c>
      <c r="E42" s="138">
        <f t="shared" si="26"/>
        <v>0</v>
      </c>
      <c r="F42" s="138">
        <f t="shared" si="26"/>
        <v>14</v>
      </c>
      <c r="G42" s="138">
        <f t="shared" si="26"/>
        <v>0</v>
      </c>
      <c r="H42" s="138">
        <f t="shared" si="26"/>
        <v>0</v>
      </c>
      <c r="I42" s="93">
        <f>SUM(C42:H42)</f>
        <v>14</v>
      </c>
      <c r="J42" s="93"/>
      <c r="K42" s="93"/>
      <c r="L42" s="93">
        <f>SUM(I42:K42)</f>
        <v>14</v>
      </c>
      <c r="M42" s="126"/>
      <c r="N42" s="126"/>
      <c r="O42" s="126">
        <f>SUM(O32:O41)</f>
        <v>270</v>
      </c>
      <c r="P42" s="126">
        <f>SUM(P32:P41)</f>
        <v>380</v>
      </c>
      <c r="Q42" s="99">
        <f aca="true" t="shared" si="27" ref="Q42:AB42">SUM(Q32:Q41)</f>
        <v>145</v>
      </c>
      <c r="R42" s="99">
        <f t="shared" si="27"/>
        <v>50</v>
      </c>
      <c r="S42" s="99">
        <f t="shared" si="27"/>
        <v>65</v>
      </c>
      <c r="T42" s="99">
        <f t="shared" si="27"/>
        <v>10</v>
      </c>
      <c r="U42" s="99">
        <f t="shared" si="27"/>
        <v>110</v>
      </c>
      <c r="V42" s="99">
        <f t="shared" si="27"/>
        <v>0</v>
      </c>
      <c r="W42" s="93">
        <f t="shared" si="27"/>
        <v>0</v>
      </c>
      <c r="X42" s="138">
        <f t="shared" si="27"/>
        <v>0</v>
      </c>
      <c r="Y42" s="138">
        <f t="shared" si="27"/>
        <v>0</v>
      </c>
      <c r="Z42" s="138">
        <f t="shared" si="27"/>
        <v>0</v>
      </c>
      <c r="AA42" s="138">
        <f t="shared" si="27"/>
        <v>0</v>
      </c>
      <c r="AB42" s="138">
        <f t="shared" si="27"/>
        <v>0</v>
      </c>
      <c r="AC42" s="93">
        <f aca="true" t="shared" si="28" ref="AC42:AH42">SUM(AC31:AC41)</f>
        <v>145</v>
      </c>
      <c r="AD42" s="138">
        <f t="shared" si="28"/>
        <v>50</v>
      </c>
      <c r="AE42" s="138">
        <f t="shared" si="28"/>
        <v>65</v>
      </c>
      <c r="AF42" s="138">
        <f t="shared" si="28"/>
        <v>10</v>
      </c>
      <c r="AG42" s="138">
        <f t="shared" si="28"/>
        <v>110</v>
      </c>
      <c r="AH42" s="138">
        <f t="shared" si="28"/>
        <v>0</v>
      </c>
      <c r="AI42" s="127"/>
    </row>
    <row r="43" spans="1:35" s="7" customFormat="1" ht="12.75">
      <c r="A43" s="34"/>
      <c r="B43" s="7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21"/>
      <c r="N43" s="121"/>
      <c r="O43" s="121"/>
      <c r="P43" s="121"/>
      <c r="Q43" s="131"/>
      <c r="R43" s="131"/>
      <c r="S43" s="131"/>
      <c r="T43" s="131"/>
      <c r="U43" s="131"/>
      <c r="V43" s="131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124"/>
    </row>
    <row r="44" spans="1:35" s="90" customFormat="1" ht="12.75">
      <c r="A44" s="104"/>
      <c r="B44" s="128" t="s">
        <v>155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29"/>
      <c r="N44" s="129"/>
      <c r="O44" s="129"/>
      <c r="P44" s="129"/>
      <c r="Q44" s="112"/>
      <c r="R44" s="112"/>
      <c r="S44" s="112"/>
      <c r="T44" s="112"/>
      <c r="U44" s="112"/>
      <c r="V44" s="112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30"/>
    </row>
    <row r="45" spans="1:35" ht="25.5">
      <c r="A45" s="57">
        <v>1</v>
      </c>
      <c r="B45" s="74" t="s">
        <v>181</v>
      </c>
      <c r="C45" s="34"/>
      <c r="D45" s="34"/>
      <c r="E45" s="34"/>
      <c r="F45" s="34">
        <v>1</v>
      </c>
      <c r="G45" s="34"/>
      <c r="H45" s="34"/>
      <c r="I45" s="57">
        <f aca="true" t="shared" si="29" ref="I45:K53">C45+F45</f>
        <v>1</v>
      </c>
      <c r="J45" s="57">
        <f t="shared" si="29"/>
        <v>0</v>
      </c>
      <c r="K45" s="57">
        <f t="shared" si="29"/>
        <v>0</v>
      </c>
      <c r="L45" s="57">
        <f>SUM(I45:K45)</f>
        <v>1</v>
      </c>
      <c r="M45" s="123"/>
      <c r="N45" s="123" t="s">
        <v>80</v>
      </c>
      <c r="O45" s="122">
        <v>20</v>
      </c>
      <c r="P45" s="120">
        <v>30</v>
      </c>
      <c r="Q45" s="55">
        <f aca="true" t="shared" si="30" ref="Q45:V45">SUM(W45+AC45)</f>
        <v>10</v>
      </c>
      <c r="R45" s="55">
        <f t="shared" si="30"/>
        <v>10</v>
      </c>
      <c r="S45" s="55">
        <f t="shared" si="30"/>
        <v>0</v>
      </c>
      <c r="T45" s="55">
        <f t="shared" si="30"/>
        <v>0</v>
      </c>
      <c r="U45" s="55">
        <f t="shared" si="30"/>
        <v>10</v>
      </c>
      <c r="V45" s="55">
        <f t="shared" si="30"/>
        <v>0</v>
      </c>
      <c r="W45" s="34"/>
      <c r="X45" s="34"/>
      <c r="Y45" s="34"/>
      <c r="Z45" s="34"/>
      <c r="AA45" s="34"/>
      <c r="AB45" s="34"/>
      <c r="AC45" s="34">
        <v>10</v>
      </c>
      <c r="AD45" s="34">
        <v>10</v>
      </c>
      <c r="AE45" s="34">
        <v>0</v>
      </c>
      <c r="AF45" s="34"/>
      <c r="AG45" s="34">
        <v>10</v>
      </c>
      <c r="AH45" s="34"/>
      <c r="AI45" s="78" t="s">
        <v>43</v>
      </c>
    </row>
    <row r="46" spans="1:35" ht="25.5">
      <c r="A46" s="57">
        <v>2</v>
      </c>
      <c r="B46" s="74" t="s">
        <v>179</v>
      </c>
      <c r="C46" s="34"/>
      <c r="D46" s="34"/>
      <c r="E46" s="34"/>
      <c r="F46" s="34">
        <v>2</v>
      </c>
      <c r="G46" s="34"/>
      <c r="H46" s="34"/>
      <c r="I46" s="57">
        <f t="shared" si="29"/>
        <v>2</v>
      </c>
      <c r="J46" s="57">
        <f t="shared" si="29"/>
        <v>0</v>
      </c>
      <c r="K46" s="57">
        <f t="shared" si="29"/>
        <v>0</v>
      </c>
      <c r="L46" s="57">
        <f aca="true" t="shared" si="31" ref="L46:L53">SUM(I46:K46)</f>
        <v>2</v>
      </c>
      <c r="M46" s="123"/>
      <c r="N46" s="123" t="s">
        <v>80</v>
      </c>
      <c r="O46" s="122">
        <f>SUM(Q46:T46)</f>
        <v>30</v>
      </c>
      <c r="P46" s="120">
        <f>SUM(Q46:V46)</f>
        <v>40</v>
      </c>
      <c r="Q46" s="55">
        <f aca="true" t="shared" si="32" ref="Q46:Q53">W46+AC46</f>
        <v>10</v>
      </c>
      <c r="R46" s="55">
        <f aca="true" t="shared" si="33" ref="R46:R53">X46+AD46</f>
        <v>20</v>
      </c>
      <c r="S46" s="55">
        <f aca="true" t="shared" si="34" ref="S46:S53">Y46+AE46</f>
        <v>0</v>
      </c>
      <c r="T46" s="55">
        <f aca="true" t="shared" si="35" ref="T46:T53">Z46+AF46</f>
        <v>0</v>
      </c>
      <c r="U46" s="55">
        <f aca="true" t="shared" si="36" ref="U46:U53">AA46+AG46</f>
        <v>10</v>
      </c>
      <c r="V46" s="55">
        <f aca="true" t="shared" si="37" ref="V46:V53">AB46+AH46</f>
        <v>0</v>
      </c>
      <c r="W46" s="34"/>
      <c r="X46" s="34"/>
      <c r="Y46" s="34"/>
      <c r="Z46" s="34"/>
      <c r="AA46" s="34"/>
      <c r="AB46" s="34"/>
      <c r="AC46" s="34">
        <v>10</v>
      </c>
      <c r="AD46" s="34">
        <v>20</v>
      </c>
      <c r="AE46" s="34"/>
      <c r="AF46" s="34"/>
      <c r="AG46" s="34">
        <v>10</v>
      </c>
      <c r="AH46" s="34"/>
      <c r="AI46" s="78" t="s">
        <v>43</v>
      </c>
    </row>
    <row r="47" spans="1:35" ht="12.75">
      <c r="A47" s="57">
        <v>3</v>
      </c>
      <c r="B47" s="74" t="s">
        <v>183</v>
      </c>
      <c r="C47" s="34"/>
      <c r="D47" s="34"/>
      <c r="E47" s="34"/>
      <c r="F47" s="34">
        <v>1</v>
      </c>
      <c r="G47" s="34"/>
      <c r="H47" s="34"/>
      <c r="I47" s="57">
        <f t="shared" si="29"/>
        <v>1</v>
      </c>
      <c r="J47" s="57">
        <f t="shared" si="29"/>
        <v>0</v>
      </c>
      <c r="K47" s="57">
        <f t="shared" si="29"/>
        <v>0</v>
      </c>
      <c r="L47" s="57">
        <f t="shared" si="31"/>
        <v>1</v>
      </c>
      <c r="M47" s="121"/>
      <c r="N47" s="121" t="s">
        <v>80</v>
      </c>
      <c r="O47" s="122">
        <f>SUM(Q47:T47)</f>
        <v>20</v>
      </c>
      <c r="P47" s="120">
        <f>SUM(Q47:V47)</f>
        <v>25</v>
      </c>
      <c r="Q47" s="55">
        <f t="shared" si="32"/>
        <v>10</v>
      </c>
      <c r="R47" s="55">
        <f t="shared" si="33"/>
        <v>10</v>
      </c>
      <c r="S47" s="55">
        <f t="shared" si="34"/>
        <v>0</v>
      </c>
      <c r="T47" s="55">
        <f t="shared" si="35"/>
        <v>0</v>
      </c>
      <c r="U47" s="55">
        <f t="shared" si="36"/>
        <v>5</v>
      </c>
      <c r="V47" s="55">
        <f t="shared" si="37"/>
        <v>0</v>
      </c>
      <c r="W47" s="34"/>
      <c r="X47" s="34"/>
      <c r="Y47" s="34"/>
      <c r="Z47" s="34"/>
      <c r="AA47" s="34"/>
      <c r="AB47" s="34"/>
      <c r="AC47" s="34">
        <v>10</v>
      </c>
      <c r="AD47" s="34">
        <v>10</v>
      </c>
      <c r="AE47" s="34"/>
      <c r="AF47" s="34"/>
      <c r="AG47" s="34">
        <v>5</v>
      </c>
      <c r="AH47" s="34"/>
      <c r="AI47" s="78" t="s">
        <v>43</v>
      </c>
    </row>
    <row r="48" spans="1:35" ht="12.75">
      <c r="A48" s="57">
        <v>4</v>
      </c>
      <c r="B48" s="74" t="s">
        <v>180</v>
      </c>
      <c r="C48" s="34"/>
      <c r="D48" s="34"/>
      <c r="E48" s="34"/>
      <c r="F48" s="34">
        <v>2</v>
      </c>
      <c r="G48" s="34"/>
      <c r="H48" s="34"/>
      <c r="I48" s="57">
        <f t="shared" si="29"/>
        <v>2</v>
      </c>
      <c r="J48" s="57">
        <f t="shared" si="29"/>
        <v>0</v>
      </c>
      <c r="K48" s="57">
        <f t="shared" si="29"/>
        <v>0</v>
      </c>
      <c r="L48" s="57">
        <f t="shared" si="31"/>
        <v>2</v>
      </c>
      <c r="M48" s="121"/>
      <c r="N48" s="121" t="s">
        <v>172</v>
      </c>
      <c r="O48" s="122">
        <v>30</v>
      </c>
      <c r="P48" s="120">
        <v>50</v>
      </c>
      <c r="Q48" s="55">
        <f t="shared" si="32"/>
        <v>10</v>
      </c>
      <c r="R48" s="55">
        <f t="shared" si="33"/>
        <v>0</v>
      </c>
      <c r="S48" s="55">
        <f t="shared" si="34"/>
        <v>20</v>
      </c>
      <c r="T48" s="55">
        <f t="shared" si="35"/>
        <v>0</v>
      </c>
      <c r="U48" s="55">
        <f t="shared" si="36"/>
        <v>20</v>
      </c>
      <c r="V48" s="55">
        <f t="shared" si="37"/>
        <v>0</v>
      </c>
      <c r="W48" s="34"/>
      <c r="X48" s="34"/>
      <c r="Y48" s="34"/>
      <c r="Z48" s="34"/>
      <c r="AA48" s="34"/>
      <c r="AB48" s="34"/>
      <c r="AC48" s="34">
        <v>10</v>
      </c>
      <c r="AD48" s="34"/>
      <c r="AE48" s="34">
        <v>20</v>
      </c>
      <c r="AF48" s="34"/>
      <c r="AG48" s="34">
        <v>20</v>
      </c>
      <c r="AH48" s="34"/>
      <c r="AI48" s="78" t="s">
        <v>43</v>
      </c>
    </row>
    <row r="49" spans="1:35" ht="25.5">
      <c r="A49" s="57">
        <v>5</v>
      </c>
      <c r="B49" s="74" t="s">
        <v>182</v>
      </c>
      <c r="C49" s="34"/>
      <c r="D49" s="34"/>
      <c r="E49" s="34"/>
      <c r="F49" s="34">
        <v>1</v>
      </c>
      <c r="G49" s="34"/>
      <c r="H49" s="34"/>
      <c r="I49" s="57">
        <f t="shared" si="29"/>
        <v>1</v>
      </c>
      <c r="J49" s="57">
        <f t="shared" si="29"/>
        <v>0</v>
      </c>
      <c r="K49" s="57">
        <f t="shared" si="29"/>
        <v>0</v>
      </c>
      <c r="L49" s="57">
        <f t="shared" si="31"/>
        <v>1</v>
      </c>
      <c r="M49" s="121"/>
      <c r="N49" s="121" t="s">
        <v>80</v>
      </c>
      <c r="O49" s="122">
        <v>30</v>
      </c>
      <c r="P49" s="120">
        <v>30</v>
      </c>
      <c r="Q49" s="55">
        <f t="shared" si="32"/>
        <v>20</v>
      </c>
      <c r="R49" s="55">
        <f t="shared" si="33"/>
        <v>10</v>
      </c>
      <c r="S49" s="55">
        <f t="shared" si="34"/>
        <v>0</v>
      </c>
      <c r="T49" s="55">
        <f t="shared" si="35"/>
        <v>0</v>
      </c>
      <c r="U49" s="55">
        <f t="shared" si="36"/>
        <v>0</v>
      </c>
      <c r="V49" s="55">
        <f t="shared" si="37"/>
        <v>0</v>
      </c>
      <c r="W49" s="34"/>
      <c r="X49" s="34"/>
      <c r="Y49" s="34"/>
      <c r="Z49" s="34"/>
      <c r="AA49" s="34"/>
      <c r="AB49" s="34"/>
      <c r="AC49" s="34">
        <v>20</v>
      </c>
      <c r="AD49" s="34">
        <v>10</v>
      </c>
      <c r="AE49" s="34"/>
      <c r="AF49" s="34"/>
      <c r="AG49" s="34"/>
      <c r="AH49" s="34"/>
      <c r="AI49" s="78" t="s">
        <v>43</v>
      </c>
    </row>
    <row r="50" spans="1:35" ht="12.75">
      <c r="A50" s="57">
        <v>6</v>
      </c>
      <c r="B50" s="74" t="s">
        <v>156</v>
      </c>
      <c r="C50" s="34"/>
      <c r="D50" s="34"/>
      <c r="E50" s="34"/>
      <c r="F50" s="34">
        <v>1</v>
      </c>
      <c r="G50" s="34"/>
      <c r="H50" s="34"/>
      <c r="I50" s="57">
        <f t="shared" si="29"/>
        <v>1</v>
      </c>
      <c r="J50" s="57">
        <f t="shared" si="29"/>
        <v>0</v>
      </c>
      <c r="K50" s="57">
        <f t="shared" si="29"/>
        <v>0</v>
      </c>
      <c r="L50" s="57">
        <f t="shared" si="31"/>
        <v>1</v>
      </c>
      <c r="M50" s="121"/>
      <c r="N50" s="121" t="s">
        <v>80</v>
      </c>
      <c r="O50" s="122">
        <v>30</v>
      </c>
      <c r="P50" s="120">
        <v>30</v>
      </c>
      <c r="Q50" s="55">
        <f t="shared" si="32"/>
        <v>20</v>
      </c>
      <c r="R50" s="55">
        <f t="shared" si="33"/>
        <v>10</v>
      </c>
      <c r="S50" s="55">
        <f t="shared" si="34"/>
        <v>0</v>
      </c>
      <c r="T50" s="55">
        <f t="shared" si="35"/>
        <v>0</v>
      </c>
      <c r="U50" s="55">
        <f t="shared" si="36"/>
        <v>0</v>
      </c>
      <c r="V50" s="55">
        <f t="shared" si="37"/>
        <v>0</v>
      </c>
      <c r="W50" s="34"/>
      <c r="X50" s="34"/>
      <c r="Y50" s="34"/>
      <c r="Z50" s="34"/>
      <c r="AA50" s="34"/>
      <c r="AB50" s="34"/>
      <c r="AC50" s="34">
        <v>20</v>
      </c>
      <c r="AD50" s="34">
        <v>10</v>
      </c>
      <c r="AE50" s="34"/>
      <c r="AF50" s="34"/>
      <c r="AG50" s="34"/>
      <c r="AH50" s="34"/>
      <c r="AI50" s="78" t="s">
        <v>43</v>
      </c>
    </row>
    <row r="51" spans="1:35" ht="25.5">
      <c r="A51" s="57">
        <v>11</v>
      </c>
      <c r="B51" s="74" t="s">
        <v>160</v>
      </c>
      <c r="C51" s="34"/>
      <c r="D51" s="34"/>
      <c r="E51" s="34"/>
      <c r="F51" s="34">
        <v>2</v>
      </c>
      <c r="G51" s="34"/>
      <c r="H51" s="34"/>
      <c r="I51" s="57">
        <f t="shared" si="29"/>
        <v>2</v>
      </c>
      <c r="J51" s="57">
        <f t="shared" si="29"/>
        <v>0</v>
      </c>
      <c r="K51" s="57">
        <f t="shared" si="29"/>
        <v>0</v>
      </c>
      <c r="L51" s="57">
        <f t="shared" si="31"/>
        <v>2</v>
      </c>
      <c r="M51" s="123"/>
      <c r="N51" s="121" t="s">
        <v>76</v>
      </c>
      <c r="O51" s="122">
        <v>40</v>
      </c>
      <c r="P51" s="120">
        <v>50</v>
      </c>
      <c r="Q51" s="55">
        <f t="shared" si="32"/>
        <v>20</v>
      </c>
      <c r="R51" s="55">
        <f t="shared" si="33"/>
        <v>20</v>
      </c>
      <c r="S51" s="55">
        <f t="shared" si="34"/>
        <v>0</v>
      </c>
      <c r="T51" s="55">
        <f t="shared" si="35"/>
        <v>0</v>
      </c>
      <c r="U51" s="55">
        <f t="shared" si="36"/>
        <v>10</v>
      </c>
      <c r="V51" s="55">
        <f t="shared" si="37"/>
        <v>0</v>
      </c>
      <c r="W51" s="34"/>
      <c r="X51" s="34"/>
      <c r="Y51" s="34"/>
      <c r="Z51" s="34"/>
      <c r="AA51" s="34"/>
      <c r="AB51" s="34"/>
      <c r="AC51" s="34">
        <v>20</v>
      </c>
      <c r="AD51" s="34">
        <v>20</v>
      </c>
      <c r="AE51" s="34"/>
      <c r="AF51" s="34"/>
      <c r="AG51" s="34">
        <v>10</v>
      </c>
      <c r="AH51" s="34"/>
      <c r="AI51" s="78" t="s">
        <v>44</v>
      </c>
    </row>
    <row r="52" spans="1:35" ht="24">
      <c r="A52" s="57">
        <v>12</v>
      </c>
      <c r="B52" s="74" t="s">
        <v>161</v>
      </c>
      <c r="C52" s="34"/>
      <c r="D52" s="34"/>
      <c r="E52" s="34"/>
      <c r="F52" s="34">
        <v>2</v>
      </c>
      <c r="G52" s="34"/>
      <c r="H52" s="34"/>
      <c r="I52" s="57">
        <f t="shared" si="29"/>
        <v>2</v>
      </c>
      <c r="J52" s="57">
        <f t="shared" si="29"/>
        <v>0</v>
      </c>
      <c r="K52" s="57">
        <f t="shared" si="29"/>
        <v>0</v>
      </c>
      <c r="L52" s="57">
        <f t="shared" si="31"/>
        <v>2</v>
      </c>
      <c r="M52" s="123"/>
      <c r="N52" s="121" t="s">
        <v>80</v>
      </c>
      <c r="O52" s="122">
        <v>40</v>
      </c>
      <c r="P52" s="120">
        <v>40</v>
      </c>
      <c r="Q52" s="55">
        <f t="shared" si="32"/>
        <v>20</v>
      </c>
      <c r="R52" s="55">
        <f t="shared" si="33"/>
        <v>0</v>
      </c>
      <c r="S52" s="55">
        <f t="shared" si="34"/>
        <v>20</v>
      </c>
      <c r="T52" s="55">
        <f t="shared" si="35"/>
        <v>0</v>
      </c>
      <c r="U52" s="55">
        <f t="shared" si="36"/>
        <v>0</v>
      </c>
      <c r="V52" s="55">
        <f t="shared" si="37"/>
        <v>0</v>
      </c>
      <c r="W52" s="34"/>
      <c r="X52" s="34"/>
      <c r="Y52" s="34"/>
      <c r="Z52" s="34"/>
      <c r="AA52" s="34"/>
      <c r="AB52" s="34"/>
      <c r="AC52" s="34">
        <v>20</v>
      </c>
      <c r="AD52" s="34"/>
      <c r="AE52" s="34">
        <v>20</v>
      </c>
      <c r="AF52" s="34"/>
      <c r="AG52" s="34"/>
      <c r="AH52" s="34"/>
      <c r="AI52" s="78" t="s">
        <v>46</v>
      </c>
    </row>
    <row r="53" spans="1:35" ht="25.5">
      <c r="A53" s="57"/>
      <c r="B53" s="74" t="s">
        <v>171</v>
      </c>
      <c r="C53" s="34"/>
      <c r="D53" s="34"/>
      <c r="E53" s="34"/>
      <c r="F53" s="34">
        <v>2</v>
      </c>
      <c r="G53" s="34"/>
      <c r="H53" s="34"/>
      <c r="I53" s="57">
        <f t="shared" si="29"/>
        <v>2</v>
      </c>
      <c r="J53" s="57">
        <f t="shared" si="29"/>
        <v>0</v>
      </c>
      <c r="K53" s="57">
        <f t="shared" si="29"/>
        <v>0</v>
      </c>
      <c r="L53" s="57">
        <f t="shared" si="31"/>
        <v>2</v>
      </c>
      <c r="M53" s="121"/>
      <c r="N53" s="121" t="s">
        <v>76</v>
      </c>
      <c r="O53" s="122">
        <v>30</v>
      </c>
      <c r="P53" s="120">
        <v>40</v>
      </c>
      <c r="Q53" s="55">
        <f t="shared" si="32"/>
        <v>20</v>
      </c>
      <c r="R53" s="55">
        <f t="shared" si="33"/>
        <v>0</v>
      </c>
      <c r="S53" s="55">
        <f t="shared" si="34"/>
        <v>10</v>
      </c>
      <c r="T53" s="55">
        <f t="shared" si="35"/>
        <v>0</v>
      </c>
      <c r="U53" s="55">
        <f t="shared" si="36"/>
        <v>10</v>
      </c>
      <c r="V53" s="55">
        <f t="shared" si="37"/>
        <v>0</v>
      </c>
      <c r="W53" s="34"/>
      <c r="X53" s="34"/>
      <c r="Y53" s="34"/>
      <c r="Z53" s="34"/>
      <c r="AA53" s="34"/>
      <c r="AB53" s="34"/>
      <c r="AC53" s="34">
        <v>20</v>
      </c>
      <c r="AD53" s="34"/>
      <c r="AE53" s="34">
        <v>10</v>
      </c>
      <c r="AF53" s="34"/>
      <c r="AG53" s="34">
        <v>10</v>
      </c>
      <c r="AH53" s="34"/>
      <c r="AI53" s="78" t="s">
        <v>44</v>
      </c>
    </row>
    <row r="54" spans="1:35" s="87" customFormat="1" ht="12.75">
      <c r="A54" s="93"/>
      <c r="B54" s="125" t="s">
        <v>32</v>
      </c>
      <c r="C54" s="93">
        <f aca="true" t="shared" si="38" ref="C54:L54">SUM(C45:C53)</f>
        <v>0</v>
      </c>
      <c r="D54" s="138">
        <f t="shared" si="38"/>
        <v>0</v>
      </c>
      <c r="E54" s="138">
        <f t="shared" si="38"/>
        <v>0</v>
      </c>
      <c r="F54" s="138">
        <f t="shared" si="38"/>
        <v>14</v>
      </c>
      <c r="G54" s="138">
        <f t="shared" si="38"/>
        <v>0</v>
      </c>
      <c r="H54" s="138">
        <f t="shared" si="38"/>
        <v>0</v>
      </c>
      <c r="I54" s="93">
        <f t="shared" si="38"/>
        <v>14</v>
      </c>
      <c r="J54" s="138">
        <f t="shared" si="38"/>
        <v>0</v>
      </c>
      <c r="K54" s="138">
        <f t="shared" si="38"/>
        <v>0</v>
      </c>
      <c r="L54" s="138">
        <f t="shared" si="38"/>
        <v>14</v>
      </c>
      <c r="M54" s="126"/>
      <c r="N54" s="126"/>
      <c r="O54" s="126">
        <f>SUM(O45:O53)</f>
        <v>270</v>
      </c>
      <c r="P54" s="126">
        <f>SUM(P45:P53)</f>
        <v>335</v>
      </c>
      <c r="Q54" s="99">
        <f aca="true" t="shared" si="39" ref="Q54:AB54">SUM(Q45:Q53)</f>
        <v>140</v>
      </c>
      <c r="R54" s="99">
        <f t="shared" si="39"/>
        <v>80</v>
      </c>
      <c r="S54" s="99">
        <f t="shared" si="39"/>
        <v>50</v>
      </c>
      <c r="T54" s="99">
        <f t="shared" si="39"/>
        <v>0</v>
      </c>
      <c r="U54" s="99">
        <f t="shared" si="39"/>
        <v>65</v>
      </c>
      <c r="V54" s="99">
        <f t="shared" si="39"/>
        <v>0</v>
      </c>
      <c r="W54" s="93">
        <f t="shared" si="39"/>
        <v>0</v>
      </c>
      <c r="X54" s="138">
        <f t="shared" si="39"/>
        <v>0</v>
      </c>
      <c r="Y54" s="138">
        <f t="shared" si="39"/>
        <v>0</v>
      </c>
      <c r="Z54" s="138">
        <f t="shared" si="39"/>
        <v>0</v>
      </c>
      <c r="AA54" s="138">
        <f t="shared" si="39"/>
        <v>0</v>
      </c>
      <c r="AB54" s="138">
        <f t="shared" si="39"/>
        <v>0</v>
      </c>
      <c r="AC54" s="93">
        <f aca="true" t="shared" si="40" ref="AC54:AH54">SUM(AC45:AC53)</f>
        <v>140</v>
      </c>
      <c r="AD54" s="138">
        <f t="shared" si="40"/>
        <v>80</v>
      </c>
      <c r="AE54" s="138">
        <f t="shared" si="40"/>
        <v>50</v>
      </c>
      <c r="AF54" s="138">
        <f t="shared" si="40"/>
        <v>0</v>
      </c>
      <c r="AG54" s="138">
        <f t="shared" si="40"/>
        <v>65</v>
      </c>
      <c r="AH54" s="138">
        <f t="shared" si="40"/>
        <v>0</v>
      </c>
      <c r="AI54" s="127"/>
    </row>
    <row r="55" spans="1:35" ht="12.75">
      <c r="A55" s="57"/>
      <c r="B55" s="77"/>
      <c r="C55" s="34"/>
      <c r="D55" s="34"/>
      <c r="E55" s="34"/>
      <c r="F55" s="34"/>
      <c r="G55" s="34"/>
      <c r="H55" s="34"/>
      <c r="I55" s="57"/>
      <c r="J55" s="57"/>
      <c r="K55" s="57"/>
      <c r="L55" s="57"/>
      <c r="M55" s="121"/>
      <c r="N55" s="121"/>
      <c r="O55" s="122"/>
      <c r="P55" s="120"/>
      <c r="Q55" s="55"/>
      <c r="R55" s="55"/>
      <c r="S55" s="55"/>
      <c r="T55" s="55"/>
      <c r="U55" s="55"/>
      <c r="V55" s="5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124"/>
    </row>
    <row r="56" spans="1:35" s="142" customFormat="1" ht="12.75">
      <c r="A56" s="139"/>
      <c r="B56" s="238" t="s">
        <v>215</v>
      </c>
      <c r="C56" s="139">
        <f>SUM(C29+C42)</f>
        <v>30</v>
      </c>
      <c r="D56" s="139">
        <f aca="true" t="shared" si="41" ref="D56:K56">SUM(D29+D42)</f>
        <v>0</v>
      </c>
      <c r="E56" s="139">
        <f t="shared" si="41"/>
        <v>0</v>
      </c>
      <c r="F56" s="139">
        <f t="shared" si="41"/>
        <v>30</v>
      </c>
      <c r="G56" s="139">
        <f t="shared" si="41"/>
        <v>0</v>
      </c>
      <c r="H56" s="139">
        <f t="shared" si="41"/>
        <v>0</v>
      </c>
      <c r="I56" s="139">
        <f>SUM(I29+I42)</f>
        <v>60</v>
      </c>
      <c r="J56" s="139">
        <f t="shared" si="41"/>
        <v>0</v>
      </c>
      <c r="K56" s="139">
        <f t="shared" si="41"/>
        <v>0</v>
      </c>
      <c r="L56" s="139">
        <f>SUM(L29+L42)</f>
        <v>60</v>
      </c>
      <c r="M56" s="140"/>
      <c r="N56" s="140"/>
      <c r="O56" s="140">
        <f>SUM(O29+O54)</f>
        <v>1139</v>
      </c>
      <c r="P56" s="140">
        <f>SUM(P29+P54)</f>
        <v>1624</v>
      </c>
      <c r="Q56" s="139">
        <f>SUM(Q29+Q54)</f>
        <v>454</v>
      </c>
      <c r="R56" s="139">
        <f aca="true" t="shared" si="42" ref="R56:AF56">SUM(R29+R54)</f>
        <v>170</v>
      </c>
      <c r="S56" s="139">
        <f t="shared" si="42"/>
        <v>415</v>
      </c>
      <c r="T56" s="139">
        <f t="shared" si="42"/>
        <v>100</v>
      </c>
      <c r="U56" s="139">
        <f t="shared" si="42"/>
        <v>335</v>
      </c>
      <c r="V56" s="139">
        <f>SUM(V29+V54)</f>
        <v>150</v>
      </c>
      <c r="W56" s="139">
        <f t="shared" si="42"/>
        <v>179</v>
      </c>
      <c r="X56" s="139">
        <f t="shared" si="42"/>
        <v>65</v>
      </c>
      <c r="Y56" s="139">
        <f t="shared" si="42"/>
        <v>210</v>
      </c>
      <c r="Z56" s="139">
        <f t="shared" si="42"/>
        <v>40</v>
      </c>
      <c r="AA56" s="139">
        <f t="shared" si="42"/>
        <v>175</v>
      </c>
      <c r="AB56" s="139">
        <f t="shared" si="42"/>
        <v>0</v>
      </c>
      <c r="AC56" s="139">
        <f t="shared" si="42"/>
        <v>275</v>
      </c>
      <c r="AD56" s="139">
        <f t="shared" si="42"/>
        <v>105</v>
      </c>
      <c r="AE56" s="139">
        <f t="shared" si="42"/>
        <v>205</v>
      </c>
      <c r="AF56" s="139">
        <f t="shared" si="42"/>
        <v>60</v>
      </c>
      <c r="AG56" s="139">
        <f>SUM(AG29+AG54)</f>
        <v>160</v>
      </c>
      <c r="AH56" s="139">
        <f>SUM(AH29+AH54)</f>
        <v>150</v>
      </c>
      <c r="AI56" s="141"/>
    </row>
    <row r="57" spans="1:35" s="142" customFormat="1" ht="12.75" customHeight="1">
      <c r="A57" s="245" t="s">
        <v>216</v>
      </c>
      <c r="B57" s="245"/>
      <c r="C57" s="140">
        <f>SUM(C29,C42)</f>
        <v>30</v>
      </c>
      <c r="D57" s="199">
        <f aca="true" t="shared" si="43" ref="D57:L57">SUM(D29,D42)</f>
        <v>0</v>
      </c>
      <c r="E57" s="199">
        <f t="shared" si="43"/>
        <v>0</v>
      </c>
      <c r="F57" s="199">
        <f t="shared" si="43"/>
        <v>30</v>
      </c>
      <c r="G57" s="199">
        <f t="shared" si="43"/>
        <v>0</v>
      </c>
      <c r="H57" s="199">
        <f t="shared" si="43"/>
        <v>0</v>
      </c>
      <c r="I57" s="199">
        <f t="shared" si="43"/>
        <v>60</v>
      </c>
      <c r="J57" s="199">
        <f t="shared" si="43"/>
        <v>0</v>
      </c>
      <c r="K57" s="199">
        <f t="shared" si="43"/>
        <v>0</v>
      </c>
      <c r="L57" s="199">
        <f t="shared" si="43"/>
        <v>60</v>
      </c>
      <c r="M57" s="140">
        <f>COUNTIF(M8:M56,"EGZ")</f>
        <v>4</v>
      </c>
      <c r="N57" s="140">
        <f>COUNTIF(N8:N56,"EGZ")</f>
        <v>8</v>
      </c>
      <c r="O57" s="140">
        <f>O29+O42</f>
        <v>1139</v>
      </c>
      <c r="P57" s="140">
        <f>SUM(P29+P42)</f>
        <v>1669</v>
      </c>
      <c r="Q57" s="140">
        <f>(Q29+Q42)</f>
        <v>459</v>
      </c>
      <c r="R57" s="199">
        <f aca="true" t="shared" si="44" ref="R57:AG57">(R29+R42)</f>
        <v>140</v>
      </c>
      <c r="S57" s="199">
        <f t="shared" si="44"/>
        <v>430</v>
      </c>
      <c r="T57" s="199">
        <f t="shared" si="44"/>
        <v>110</v>
      </c>
      <c r="U57" s="199">
        <f t="shared" si="44"/>
        <v>380</v>
      </c>
      <c r="V57" s="199">
        <f>(V29+V42)</f>
        <v>150</v>
      </c>
      <c r="W57" s="199">
        <f t="shared" si="44"/>
        <v>179</v>
      </c>
      <c r="X57" s="199">
        <f t="shared" si="44"/>
        <v>65</v>
      </c>
      <c r="Y57" s="199">
        <f t="shared" si="44"/>
        <v>210</v>
      </c>
      <c r="Z57" s="199">
        <f t="shared" si="44"/>
        <v>40</v>
      </c>
      <c r="AA57" s="199">
        <f t="shared" si="44"/>
        <v>175</v>
      </c>
      <c r="AB57" s="199">
        <f t="shared" si="44"/>
        <v>0</v>
      </c>
      <c r="AC57" s="199">
        <f t="shared" si="44"/>
        <v>280</v>
      </c>
      <c r="AD57" s="199">
        <f t="shared" si="44"/>
        <v>75</v>
      </c>
      <c r="AE57" s="199">
        <f t="shared" si="44"/>
        <v>220</v>
      </c>
      <c r="AF57" s="199">
        <f t="shared" si="44"/>
        <v>70</v>
      </c>
      <c r="AG57" s="199">
        <f t="shared" si="44"/>
        <v>205</v>
      </c>
      <c r="AH57" s="199">
        <f>(AH29+AH42)</f>
        <v>150</v>
      </c>
      <c r="AI57" s="143"/>
    </row>
    <row r="58" spans="1:35" s="7" customFormat="1" ht="12.7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5"/>
      <c r="N58" s="15"/>
      <c r="O58" s="15"/>
      <c r="P58" s="15"/>
      <c r="Q58" s="15"/>
      <c r="R58" s="15"/>
      <c r="S58" s="15"/>
      <c r="T58" s="15"/>
      <c r="U58" s="15"/>
      <c r="V58" s="117"/>
      <c r="W58" s="1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6"/>
    </row>
    <row r="59" spans="1:35" ht="12.75" customHeight="1">
      <c r="A59" s="280" t="s">
        <v>24</v>
      </c>
      <c r="B59" s="281"/>
      <c r="C59" s="282" t="s">
        <v>25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56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2.75">
      <c r="A60" s="279" t="s">
        <v>40</v>
      </c>
      <c r="B60" s="251"/>
      <c r="C60" s="251" t="s">
        <v>7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60" t="s">
        <v>27</v>
      </c>
      <c r="S60" s="23"/>
      <c r="T60" s="23"/>
      <c r="U60" s="23"/>
      <c r="V60" s="24"/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2.75">
      <c r="A61" s="249" t="s">
        <v>36</v>
      </c>
      <c r="B61" s="250"/>
      <c r="C61" s="251" t="s">
        <v>8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" t="s">
        <v>15</v>
      </c>
      <c r="S61" s="23"/>
      <c r="T61" s="23"/>
      <c r="U61" s="24"/>
      <c r="V61" s="63"/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ht="13.5" thickBot="1">
      <c r="A62" s="249"/>
      <c r="B62" s="250"/>
      <c r="C62" s="250" t="s">
        <v>11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61" t="s">
        <v>39</v>
      </c>
      <c r="S62" s="26"/>
      <c r="T62" s="26"/>
      <c r="U62" s="27"/>
      <c r="V62" s="62"/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ht="13.5" thickBot="1">
      <c r="A63" s="257"/>
      <c r="B63" s="258"/>
      <c r="C63" s="259" t="s">
        <v>38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1"/>
      <c r="R63" s="68"/>
      <c r="S63" s="66"/>
      <c r="T63" s="66"/>
      <c r="U63" s="66"/>
      <c r="V63" s="65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22" ht="12.75">
      <c r="A64" s="268" t="s">
        <v>21</v>
      </c>
      <c r="B64" s="269"/>
      <c r="C64" s="252" t="s">
        <v>19</v>
      </c>
      <c r="D64" s="253"/>
      <c r="E64" s="253"/>
      <c r="F64" s="253"/>
      <c r="G64" s="253"/>
      <c r="H64" s="253"/>
      <c r="I64" s="253"/>
      <c r="J64" s="253"/>
      <c r="K64" s="253"/>
      <c r="L64" s="253"/>
      <c r="M64" s="254"/>
      <c r="N64" s="252" t="s">
        <v>20</v>
      </c>
      <c r="O64" s="253"/>
      <c r="P64" s="255"/>
      <c r="Q64" s="256"/>
      <c r="R64" s="67"/>
      <c r="V64" s="3"/>
    </row>
    <row r="65" spans="1:22" ht="12.75">
      <c r="A65" s="272" t="s">
        <v>16</v>
      </c>
      <c r="B65" s="273"/>
      <c r="C65" s="274">
        <v>15</v>
      </c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274">
        <v>15</v>
      </c>
      <c r="O65" s="275"/>
      <c r="P65" s="275"/>
      <c r="Q65" s="278"/>
      <c r="R65" s="4"/>
      <c r="V65" s="5"/>
    </row>
    <row r="66" spans="1:22" ht="12.75">
      <c r="A66" s="272" t="s">
        <v>17</v>
      </c>
      <c r="B66" s="273"/>
      <c r="C66" s="274">
        <v>15</v>
      </c>
      <c r="D66" s="275"/>
      <c r="E66" s="275"/>
      <c r="F66" s="275"/>
      <c r="G66" s="275"/>
      <c r="H66" s="275"/>
      <c r="I66" s="275"/>
      <c r="J66" s="275"/>
      <c r="K66" s="275"/>
      <c r="L66" s="275"/>
      <c r="M66" s="276"/>
      <c r="N66" s="274">
        <v>15</v>
      </c>
      <c r="O66" s="275"/>
      <c r="P66" s="275"/>
      <c r="Q66" s="278"/>
      <c r="R66" s="4"/>
      <c r="V66" s="5"/>
    </row>
    <row r="67" spans="1:22" ht="13.5" thickBot="1">
      <c r="A67" s="270" t="s">
        <v>18</v>
      </c>
      <c r="B67" s="271"/>
      <c r="C67" s="262"/>
      <c r="D67" s="263"/>
      <c r="E67" s="263"/>
      <c r="F67" s="263"/>
      <c r="G67" s="263"/>
      <c r="H67" s="263"/>
      <c r="I67" s="263"/>
      <c r="J67" s="263"/>
      <c r="K67" s="263"/>
      <c r="L67" s="263"/>
      <c r="M67" s="264"/>
      <c r="N67" s="262" t="s">
        <v>162</v>
      </c>
      <c r="O67" s="263"/>
      <c r="P67" s="263"/>
      <c r="Q67" s="277"/>
      <c r="R67" s="4"/>
      <c r="V67" s="5"/>
    </row>
    <row r="68" ht="12.75">
      <c r="V68" s="6"/>
    </row>
    <row r="69" ht="12.75">
      <c r="B69" s="80" t="s">
        <v>86</v>
      </c>
    </row>
    <row r="70" spans="2:3" ht="12.75">
      <c r="B70" s="1" t="s">
        <v>85</v>
      </c>
      <c r="C70" s="1" t="s">
        <v>198</v>
      </c>
    </row>
    <row r="71" spans="2:3" ht="12.75">
      <c r="B71" s="1" t="s">
        <v>197</v>
      </c>
      <c r="C71" s="1" t="s">
        <v>87</v>
      </c>
    </row>
    <row r="73" ht="12.75">
      <c r="B73" s="1" t="s">
        <v>190</v>
      </c>
    </row>
  </sheetData>
  <sheetProtection/>
  <mergeCells count="47">
    <mergeCell ref="A59:B59"/>
    <mergeCell ref="C59:V59"/>
    <mergeCell ref="AI4:AI7"/>
    <mergeCell ref="AC6:AH6"/>
    <mergeCell ref="W4:AB5"/>
    <mergeCell ref="AC4:AH5"/>
    <mergeCell ref="K6:K7"/>
    <mergeCell ref="O4:O7"/>
    <mergeCell ref="A57:B57"/>
    <mergeCell ref="C5:H5"/>
    <mergeCell ref="A67:B67"/>
    <mergeCell ref="A66:B66"/>
    <mergeCell ref="A65:B65"/>
    <mergeCell ref="C65:M65"/>
    <mergeCell ref="C60:Q60"/>
    <mergeCell ref="N67:Q67"/>
    <mergeCell ref="N66:Q66"/>
    <mergeCell ref="C66:M66"/>
    <mergeCell ref="A60:B60"/>
    <mergeCell ref="N65:Q65"/>
    <mergeCell ref="C67:M67"/>
    <mergeCell ref="A3:AH3"/>
    <mergeCell ref="Q4:V6"/>
    <mergeCell ref="M4:N5"/>
    <mergeCell ref="P4:P7"/>
    <mergeCell ref="I6:I7"/>
    <mergeCell ref="J6:J7"/>
    <mergeCell ref="B4:B7"/>
    <mergeCell ref="A64:B64"/>
    <mergeCell ref="C62:Q62"/>
    <mergeCell ref="A62:B62"/>
    <mergeCell ref="A61:B61"/>
    <mergeCell ref="C61:Q61"/>
    <mergeCell ref="C64:M64"/>
    <mergeCell ref="N64:Q64"/>
    <mergeCell ref="A63:B63"/>
    <mergeCell ref="C63:Q63"/>
    <mergeCell ref="A1:B1"/>
    <mergeCell ref="W6:AB6"/>
    <mergeCell ref="M6:N6"/>
    <mergeCell ref="A2:AH2"/>
    <mergeCell ref="C6:E6"/>
    <mergeCell ref="C4:L4"/>
    <mergeCell ref="I5:L5"/>
    <mergeCell ref="L6:L7"/>
    <mergeCell ref="F6:H6"/>
    <mergeCell ref="A4:A7"/>
  </mergeCells>
  <printOptions horizontalCentered="1"/>
  <pageMargins left="0" right="0" top="0" bottom="0" header="0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tabSelected="1" zoomScalePageLayoutView="0" workbookViewId="0" topLeftCell="A25">
      <selection activeCell="V48" sqref="V48"/>
    </sheetView>
  </sheetViews>
  <sheetFormatPr defaultColWidth="11.625" defaultRowHeight="12.75"/>
  <cols>
    <col min="1" max="1" width="5.25390625" style="0" customWidth="1"/>
    <col min="2" max="2" width="38.00390625" style="0" customWidth="1"/>
    <col min="3" max="3" width="5.25390625" style="0" customWidth="1"/>
    <col min="4" max="4" width="5.375" style="0" customWidth="1"/>
    <col min="5" max="5" width="5.00390625" style="0" customWidth="1"/>
    <col min="6" max="6" width="5.625" style="0" customWidth="1"/>
    <col min="7" max="7" width="4.125" style="0" customWidth="1"/>
    <col min="8" max="8" width="5.1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5" width="8.625" style="0" customWidth="1"/>
    <col min="16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62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1.75390625" style="0" customWidth="1"/>
  </cols>
  <sheetData>
    <row r="1" spans="1:36" ht="12.75">
      <c r="A1" s="244"/>
      <c r="B1" s="24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306" t="s">
        <v>31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8"/>
      <c r="AJ2" s="1"/>
    </row>
    <row r="3" spans="1:36" ht="27" customHeight="1" thickBot="1">
      <c r="A3" s="307" t="s">
        <v>192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9"/>
      <c r="AJ3" s="1"/>
    </row>
    <row r="4" spans="1:36" ht="13.5" customHeight="1" thickBot="1">
      <c r="A4" s="309" t="s">
        <v>22</v>
      </c>
      <c r="B4" s="312" t="s">
        <v>23</v>
      </c>
      <c r="C4" s="291" t="s">
        <v>6</v>
      </c>
      <c r="D4" s="292"/>
      <c r="E4" s="292"/>
      <c r="F4" s="292"/>
      <c r="G4" s="292"/>
      <c r="H4" s="292"/>
      <c r="I4" s="292"/>
      <c r="J4" s="292"/>
      <c r="K4" s="292"/>
      <c r="L4" s="315"/>
      <c r="M4" s="316" t="s">
        <v>9</v>
      </c>
      <c r="N4" s="317"/>
      <c r="O4" s="320" t="s">
        <v>42</v>
      </c>
      <c r="P4" s="323" t="s">
        <v>41</v>
      </c>
      <c r="Q4" s="291" t="s">
        <v>1</v>
      </c>
      <c r="R4" s="292"/>
      <c r="S4" s="292"/>
      <c r="T4" s="292"/>
      <c r="U4" s="292"/>
      <c r="V4" s="293"/>
      <c r="W4" s="291" t="s">
        <v>0</v>
      </c>
      <c r="X4" s="292"/>
      <c r="Y4" s="292"/>
      <c r="Z4" s="292"/>
      <c r="AA4" s="292"/>
      <c r="AB4" s="293"/>
      <c r="AC4" s="291" t="s">
        <v>30</v>
      </c>
      <c r="AD4" s="292"/>
      <c r="AE4" s="292"/>
      <c r="AF4" s="292"/>
      <c r="AG4" s="292"/>
      <c r="AH4" s="293"/>
      <c r="AI4" s="297" t="s">
        <v>29</v>
      </c>
      <c r="AJ4" s="1"/>
    </row>
    <row r="5" spans="1:36" ht="13.5" thickBot="1">
      <c r="A5" s="310"/>
      <c r="B5" s="313"/>
      <c r="C5" s="299" t="s">
        <v>34</v>
      </c>
      <c r="D5" s="300"/>
      <c r="E5" s="300"/>
      <c r="F5" s="300"/>
      <c r="G5" s="300"/>
      <c r="H5" s="301"/>
      <c r="I5" s="299" t="s">
        <v>33</v>
      </c>
      <c r="J5" s="300"/>
      <c r="K5" s="300"/>
      <c r="L5" s="302"/>
      <c r="M5" s="318"/>
      <c r="N5" s="319"/>
      <c r="O5" s="321"/>
      <c r="P5" s="324"/>
      <c r="Q5" s="326"/>
      <c r="R5" s="327"/>
      <c r="S5" s="327"/>
      <c r="T5" s="327"/>
      <c r="U5" s="327"/>
      <c r="V5" s="328"/>
      <c r="W5" s="294"/>
      <c r="X5" s="295"/>
      <c r="Y5" s="295"/>
      <c r="Z5" s="295"/>
      <c r="AA5" s="295"/>
      <c r="AB5" s="296"/>
      <c r="AC5" s="294"/>
      <c r="AD5" s="295"/>
      <c r="AE5" s="295"/>
      <c r="AF5" s="295"/>
      <c r="AG5" s="295"/>
      <c r="AH5" s="296"/>
      <c r="AI5" s="298"/>
      <c r="AJ5" s="1"/>
    </row>
    <row r="6" spans="1:36" ht="13.5" thickBot="1">
      <c r="A6" s="310"/>
      <c r="B6" s="313"/>
      <c r="C6" s="299" t="s">
        <v>4</v>
      </c>
      <c r="D6" s="300"/>
      <c r="E6" s="302"/>
      <c r="F6" s="299" t="s">
        <v>5</v>
      </c>
      <c r="G6" s="300"/>
      <c r="H6" s="301"/>
      <c r="I6" s="303" t="s">
        <v>35</v>
      </c>
      <c r="J6" s="303" t="s">
        <v>13</v>
      </c>
      <c r="K6" s="303" t="s">
        <v>14</v>
      </c>
      <c r="L6" s="303" t="s">
        <v>37</v>
      </c>
      <c r="M6" s="286" t="s">
        <v>12</v>
      </c>
      <c r="N6" s="287"/>
      <c r="O6" s="321"/>
      <c r="P6" s="324"/>
      <c r="Q6" s="294"/>
      <c r="R6" s="295"/>
      <c r="S6" s="295"/>
      <c r="T6" s="295"/>
      <c r="U6" s="295"/>
      <c r="V6" s="296"/>
      <c r="W6" s="286" t="s">
        <v>28</v>
      </c>
      <c r="X6" s="287"/>
      <c r="Y6" s="287"/>
      <c r="Z6" s="287"/>
      <c r="AA6" s="287"/>
      <c r="AB6" s="288"/>
      <c r="AC6" s="286" t="s">
        <v>28</v>
      </c>
      <c r="AD6" s="287"/>
      <c r="AE6" s="287"/>
      <c r="AF6" s="287"/>
      <c r="AG6" s="287"/>
      <c r="AH6" s="288"/>
      <c r="AI6" s="287"/>
      <c r="AJ6" s="1"/>
    </row>
    <row r="7" spans="1:36" ht="13.5" thickBot="1">
      <c r="A7" s="311"/>
      <c r="B7" s="314"/>
      <c r="C7" s="21" t="s">
        <v>35</v>
      </c>
      <c r="D7" s="20" t="s">
        <v>13</v>
      </c>
      <c r="E7" s="20" t="s">
        <v>14</v>
      </c>
      <c r="F7" s="42" t="s">
        <v>35</v>
      </c>
      <c r="G7" s="22" t="s">
        <v>13</v>
      </c>
      <c r="H7" s="20" t="s">
        <v>14</v>
      </c>
      <c r="I7" s="304"/>
      <c r="J7" s="304"/>
      <c r="K7" s="304"/>
      <c r="L7" s="305"/>
      <c r="M7" s="21" t="s">
        <v>4</v>
      </c>
      <c r="N7" s="43" t="s">
        <v>5</v>
      </c>
      <c r="O7" s="322"/>
      <c r="P7" s="325"/>
      <c r="Q7" s="42" t="s">
        <v>2</v>
      </c>
      <c r="R7" s="44" t="s">
        <v>3</v>
      </c>
      <c r="S7" s="44" t="s">
        <v>10</v>
      </c>
      <c r="T7" s="44" t="s">
        <v>13</v>
      </c>
      <c r="U7" s="44" t="s">
        <v>26</v>
      </c>
      <c r="V7" s="45" t="s">
        <v>14</v>
      </c>
      <c r="W7" s="21" t="s">
        <v>2</v>
      </c>
      <c r="X7" s="22" t="s">
        <v>3</v>
      </c>
      <c r="Y7" s="22" t="s">
        <v>10</v>
      </c>
      <c r="Z7" s="22" t="s">
        <v>13</v>
      </c>
      <c r="AA7" s="22" t="s">
        <v>26</v>
      </c>
      <c r="AB7" s="20" t="s">
        <v>14</v>
      </c>
      <c r="AC7" s="21" t="s">
        <v>2</v>
      </c>
      <c r="AD7" s="22" t="s">
        <v>3</v>
      </c>
      <c r="AE7" s="22" t="s">
        <v>10</v>
      </c>
      <c r="AF7" s="22" t="s">
        <v>13</v>
      </c>
      <c r="AG7" s="22" t="s">
        <v>26</v>
      </c>
      <c r="AH7" s="20" t="s">
        <v>14</v>
      </c>
      <c r="AI7" s="287"/>
      <c r="AJ7" s="1"/>
    </row>
    <row r="8" spans="1:36" ht="13.5" thickBot="1">
      <c r="A8" s="8">
        <v>1</v>
      </c>
      <c r="B8" s="74" t="s">
        <v>88</v>
      </c>
      <c r="C8" s="203"/>
      <c r="D8" s="204"/>
      <c r="E8" s="205"/>
      <c r="F8" s="206">
        <v>2</v>
      </c>
      <c r="G8" s="207"/>
      <c r="H8" s="208"/>
      <c r="I8" s="46">
        <f>C8+F8</f>
        <v>2</v>
      </c>
      <c r="J8" s="51">
        <f>D8+G8</f>
        <v>0</v>
      </c>
      <c r="K8" s="47">
        <f>E8+H8</f>
        <v>0</v>
      </c>
      <c r="L8" s="8">
        <f aca="true" t="shared" si="0" ref="L8:L22">SUM(I8:K8)</f>
        <v>2</v>
      </c>
      <c r="M8" s="30"/>
      <c r="N8" s="30" t="s">
        <v>76</v>
      </c>
      <c r="O8" s="71">
        <f>SUM(Q8:T8)</f>
        <v>40</v>
      </c>
      <c r="P8" s="40">
        <f>SUM(Q8:V8)</f>
        <v>60</v>
      </c>
      <c r="Q8" s="48">
        <f aca="true" t="shared" si="1" ref="Q8:V23">W8+AC8</f>
        <v>20</v>
      </c>
      <c r="R8" s="49">
        <f t="shared" si="1"/>
        <v>20</v>
      </c>
      <c r="S8" s="49">
        <f t="shared" si="1"/>
        <v>0</v>
      </c>
      <c r="T8" s="49">
        <f t="shared" si="1"/>
        <v>0</v>
      </c>
      <c r="U8" s="49">
        <f t="shared" si="1"/>
        <v>20</v>
      </c>
      <c r="V8" s="50">
        <f t="shared" si="1"/>
        <v>0</v>
      </c>
      <c r="W8" s="9"/>
      <c r="X8" s="10"/>
      <c r="Y8" s="10"/>
      <c r="Z8" s="10"/>
      <c r="AA8" s="10"/>
      <c r="AB8" s="11"/>
      <c r="AC8" s="9">
        <v>20</v>
      </c>
      <c r="AD8" s="12">
        <v>20</v>
      </c>
      <c r="AE8" s="12"/>
      <c r="AF8" s="12"/>
      <c r="AG8" s="10">
        <v>20</v>
      </c>
      <c r="AH8" s="12"/>
      <c r="AI8" s="77" t="s">
        <v>89</v>
      </c>
      <c r="AJ8" s="1"/>
    </row>
    <row r="9" spans="1:36" ht="13.5" thickBot="1">
      <c r="A9" s="52">
        <v>3</v>
      </c>
      <c r="B9" s="75" t="s">
        <v>90</v>
      </c>
      <c r="C9" s="85">
        <v>4</v>
      </c>
      <c r="D9" s="83"/>
      <c r="E9" s="209"/>
      <c r="F9" s="210">
        <v>3</v>
      </c>
      <c r="G9" s="211"/>
      <c r="H9" s="212"/>
      <c r="I9" s="46">
        <f aca="true" t="shared" si="2" ref="I9:I22">C9+F9</f>
        <v>7</v>
      </c>
      <c r="J9" s="51">
        <f aca="true" t="shared" si="3" ref="J9:J22">D9+G9</f>
        <v>0</v>
      </c>
      <c r="K9" s="47">
        <f aca="true" t="shared" si="4" ref="K9:K21">E9+H9</f>
        <v>0</v>
      </c>
      <c r="L9" s="8">
        <f t="shared" si="0"/>
        <v>7</v>
      </c>
      <c r="M9" s="37" t="s">
        <v>80</v>
      </c>
      <c r="N9" s="70" t="s">
        <v>76</v>
      </c>
      <c r="O9" s="71">
        <f aca="true" t="shared" si="5" ref="O9:O24">SUM(Q9:T9)</f>
        <v>190</v>
      </c>
      <c r="P9" s="40">
        <f aca="true" t="shared" si="6" ref="P9:P24">SUM(Q9:V9)</f>
        <v>240</v>
      </c>
      <c r="Q9" s="48">
        <f t="shared" si="1"/>
        <v>50</v>
      </c>
      <c r="R9" s="49">
        <f t="shared" si="1"/>
        <v>20</v>
      </c>
      <c r="S9" s="49">
        <f t="shared" si="1"/>
        <v>60</v>
      </c>
      <c r="T9" s="49">
        <f t="shared" si="1"/>
        <v>60</v>
      </c>
      <c r="U9" s="49">
        <f t="shared" si="1"/>
        <v>50</v>
      </c>
      <c r="V9" s="50">
        <f t="shared" si="1"/>
        <v>0</v>
      </c>
      <c r="W9" s="32">
        <v>20</v>
      </c>
      <c r="X9" s="34">
        <v>20</v>
      </c>
      <c r="Y9" s="34">
        <v>20</v>
      </c>
      <c r="Z9" s="34">
        <v>30</v>
      </c>
      <c r="AA9" s="34">
        <v>25</v>
      </c>
      <c r="AB9" s="31"/>
      <c r="AC9" s="32">
        <v>30</v>
      </c>
      <c r="AD9" s="35"/>
      <c r="AE9" s="35">
        <v>40</v>
      </c>
      <c r="AF9" s="35">
        <v>30</v>
      </c>
      <c r="AG9" s="34">
        <v>25</v>
      </c>
      <c r="AH9" s="35"/>
      <c r="AI9" s="82" t="s">
        <v>44</v>
      </c>
      <c r="AJ9" s="1"/>
    </row>
    <row r="10" spans="1:36" ht="13.5" thickBot="1">
      <c r="A10" s="52">
        <v>4</v>
      </c>
      <c r="B10" s="75" t="s">
        <v>91</v>
      </c>
      <c r="C10" s="85">
        <v>2</v>
      </c>
      <c r="D10" s="83"/>
      <c r="E10" s="209"/>
      <c r="F10" s="210"/>
      <c r="G10" s="211"/>
      <c r="H10" s="212"/>
      <c r="I10" s="46">
        <f t="shared" si="2"/>
        <v>2</v>
      </c>
      <c r="J10" s="51">
        <f t="shared" si="3"/>
        <v>0</v>
      </c>
      <c r="K10" s="47">
        <f t="shared" si="4"/>
        <v>0</v>
      </c>
      <c r="L10" s="8">
        <f t="shared" si="0"/>
        <v>2</v>
      </c>
      <c r="M10" s="37" t="s">
        <v>80</v>
      </c>
      <c r="N10" s="33"/>
      <c r="O10" s="71">
        <f t="shared" si="5"/>
        <v>50</v>
      </c>
      <c r="P10" s="40">
        <f t="shared" si="6"/>
        <v>60</v>
      </c>
      <c r="Q10" s="48">
        <f t="shared" si="1"/>
        <v>10</v>
      </c>
      <c r="R10" s="49">
        <f t="shared" si="1"/>
        <v>0</v>
      </c>
      <c r="S10" s="49">
        <f t="shared" si="1"/>
        <v>0</v>
      </c>
      <c r="T10" s="49">
        <f t="shared" si="1"/>
        <v>40</v>
      </c>
      <c r="U10" s="49">
        <f t="shared" si="1"/>
        <v>10</v>
      </c>
      <c r="V10" s="50">
        <f t="shared" si="1"/>
        <v>0</v>
      </c>
      <c r="W10" s="32">
        <v>10</v>
      </c>
      <c r="X10" s="34"/>
      <c r="Y10" s="34"/>
      <c r="Z10" s="34">
        <v>40</v>
      </c>
      <c r="AA10" s="34">
        <v>10</v>
      </c>
      <c r="AB10" s="31"/>
      <c r="AC10" s="32"/>
      <c r="AD10" s="34"/>
      <c r="AE10" s="35"/>
      <c r="AF10" s="35"/>
      <c r="AG10" s="34"/>
      <c r="AH10" s="35"/>
      <c r="AI10" s="82" t="s">
        <v>61</v>
      </c>
      <c r="AJ10" s="1"/>
    </row>
    <row r="11" spans="1:36" ht="13.5" thickBot="1">
      <c r="A11" s="52">
        <v>5</v>
      </c>
      <c r="B11" s="75" t="s">
        <v>163</v>
      </c>
      <c r="C11" s="85">
        <v>2</v>
      </c>
      <c r="D11" s="83"/>
      <c r="E11" s="209"/>
      <c r="F11" s="210"/>
      <c r="G11" s="211"/>
      <c r="H11" s="212"/>
      <c r="I11" s="46">
        <f t="shared" si="2"/>
        <v>2</v>
      </c>
      <c r="J11" s="51">
        <f t="shared" si="3"/>
        <v>0</v>
      </c>
      <c r="K11" s="47">
        <f t="shared" si="4"/>
        <v>0</v>
      </c>
      <c r="L11" s="8">
        <f t="shared" si="0"/>
        <v>2</v>
      </c>
      <c r="M11" s="37" t="s">
        <v>76</v>
      </c>
      <c r="N11" s="33"/>
      <c r="O11" s="71">
        <f t="shared" si="5"/>
        <v>45</v>
      </c>
      <c r="P11" s="40">
        <f t="shared" si="6"/>
        <v>50</v>
      </c>
      <c r="Q11" s="48">
        <f t="shared" si="1"/>
        <v>20</v>
      </c>
      <c r="R11" s="49">
        <f t="shared" si="1"/>
        <v>15</v>
      </c>
      <c r="S11" s="49">
        <f t="shared" si="1"/>
        <v>10</v>
      </c>
      <c r="T11" s="49">
        <f t="shared" si="1"/>
        <v>0</v>
      </c>
      <c r="U11" s="49">
        <f t="shared" si="1"/>
        <v>5</v>
      </c>
      <c r="V11" s="50">
        <f t="shared" si="1"/>
        <v>0</v>
      </c>
      <c r="W11" s="32">
        <v>20</v>
      </c>
      <c r="X11" s="34">
        <v>15</v>
      </c>
      <c r="Y11" s="34">
        <v>10</v>
      </c>
      <c r="Z11" s="34"/>
      <c r="AA11" s="34">
        <v>5</v>
      </c>
      <c r="AB11" s="31"/>
      <c r="AC11" s="32"/>
      <c r="AD11" s="34"/>
      <c r="AE11" s="35"/>
      <c r="AF11" s="35"/>
      <c r="AG11" s="34"/>
      <c r="AH11" s="35"/>
      <c r="AI11" s="82" t="s">
        <v>92</v>
      </c>
      <c r="AJ11" s="1"/>
    </row>
    <row r="12" spans="1:36" ht="13.5" thickBot="1">
      <c r="A12" s="52">
        <v>7</v>
      </c>
      <c r="B12" s="75" t="s">
        <v>95</v>
      </c>
      <c r="C12" s="85">
        <v>2</v>
      </c>
      <c r="D12" s="83"/>
      <c r="E12" s="213"/>
      <c r="F12" s="210">
        <v>2</v>
      </c>
      <c r="G12" s="211"/>
      <c r="H12" s="209"/>
      <c r="I12" s="46">
        <f t="shared" si="2"/>
        <v>4</v>
      </c>
      <c r="J12" s="51">
        <f t="shared" si="3"/>
        <v>0</v>
      </c>
      <c r="K12" s="47">
        <f t="shared" si="4"/>
        <v>0</v>
      </c>
      <c r="L12" s="8">
        <f t="shared" si="0"/>
        <v>4</v>
      </c>
      <c r="M12" s="36" t="s">
        <v>80</v>
      </c>
      <c r="N12" s="33" t="s">
        <v>96</v>
      </c>
      <c r="O12" s="71">
        <f t="shared" si="5"/>
        <v>80</v>
      </c>
      <c r="P12" s="40">
        <f t="shared" si="6"/>
        <v>90</v>
      </c>
      <c r="Q12" s="48">
        <f t="shared" si="1"/>
        <v>30</v>
      </c>
      <c r="R12" s="49">
        <f t="shared" si="1"/>
        <v>0</v>
      </c>
      <c r="S12" s="49">
        <f t="shared" si="1"/>
        <v>0</v>
      </c>
      <c r="T12" s="49">
        <f t="shared" si="1"/>
        <v>50</v>
      </c>
      <c r="U12" s="49">
        <f t="shared" si="1"/>
        <v>10</v>
      </c>
      <c r="V12" s="50">
        <f t="shared" si="1"/>
        <v>0</v>
      </c>
      <c r="W12" s="32">
        <v>20</v>
      </c>
      <c r="X12" s="34"/>
      <c r="Y12" s="34"/>
      <c r="Z12" s="34">
        <v>20</v>
      </c>
      <c r="AA12" s="34">
        <v>10</v>
      </c>
      <c r="AB12" s="31"/>
      <c r="AC12" s="32">
        <v>10</v>
      </c>
      <c r="AD12" s="34">
        <v>0</v>
      </c>
      <c r="AE12" s="35"/>
      <c r="AF12" s="35">
        <v>30</v>
      </c>
      <c r="AG12" s="34"/>
      <c r="AH12" s="35"/>
      <c r="AI12" s="82" t="s">
        <v>97</v>
      </c>
      <c r="AJ12" s="1"/>
    </row>
    <row r="13" spans="1:36" ht="13.5" thickBot="1">
      <c r="A13" s="52">
        <v>8</v>
      </c>
      <c r="B13" s="75" t="s">
        <v>98</v>
      </c>
      <c r="C13" s="85"/>
      <c r="D13" s="83"/>
      <c r="E13" s="209"/>
      <c r="F13" s="210">
        <v>2</v>
      </c>
      <c r="G13" s="211"/>
      <c r="H13" s="209"/>
      <c r="I13" s="46">
        <f t="shared" si="2"/>
        <v>2</v>
      </c>
      <c r="J13" s="51">
        <f t="shared" si="3"/>
        <v>0</v>
      </c>
      <c r="K13" s="47">
        <f t="shared" si="4"/>
        <v>0</v>
      </c>
      <c r="L13" s="8">
        <f t="shared" si="0"/>
        <v>2</v>
      </c>
      <c r="M13" s="36"/>
      <c r="N13" s="33" t="s">
        <v>76</v>
      </c>
      <c r="O13" s="71">
        <f t="shared" si="5"/>
        <v>35</v>
      </c>
      <c r="P13" s="40">
        <f t="shared" si="6"/>
        <v>45</v>
      </c>
      <c r="Q13" s="48">
        <f t="shared" si="1"/>
        <v>15</v>
      </c>
      <c r="R13" s="49">
        <f t="shared" si="1"/>
        <v>0</v>
      </c>
      <c r="S13" s="49">
        <f t="shared" si="1"/>
        <v>0</v>
      </c>
      <c r="T13" s="49">
        <f t="shared" si="1"/>
        <v>20</v>
      </c>
      <c r="U13" s="49">
        <f t="shared" si="1"/>
        <v>10</v>
      </c>
      <c r="V13" s="50">
        <f t="shared" si="1"/>
        <v>0</v>
      </c>
      <c r="W13" s="32"/>
      <c r="X13" s="34"/>
      <c r="Y13" s="34"/>
      <c r="Z13" s="34"/>
      <c r="AA13" s="34"/>
      <c r="AB13" s="31"/>
      <c r="AC13" s="32">
        <v>15</v>
      </c>
      <c r="AD13" s="14"/>
      <c r="AE13" s="34"/>
      <c r="AF13" s="34">
        <v>20</v>
      </c>
      <c r="AG13" s="34">
        <v>10</v>
      </c>
      <c r="AH13" s="35"/>
      <c r="AI13" s="78" t="s">
        <v>99</v>
      </c>
      <c r="AJ13" s="1"/>
    </row>
    <row r="14" spans="1:36" ht="26.25" thickBot="1">
      <c r="A14" s="52">
        <v>9</v>
      </c>
      <c r="B14" s="75" t="s">
        <v>100</v>
      </c>
      <c r="C14" s="85"/>
      <c r="D14" s="83"/>
      <c r="E14" s="209"/>
      <c r="F14" s="210">
        <v>3</v>
      </c>
      <c r="G14" s="211"/>
      <c r="H14" s="209"/>
      <c r="I14" s="46">
        <f t="shared" si="2"/>
        <v>3</v>
      </c>
      <c r="J14" s="51">
        <f t="shared" si="3"/>
        <v>0</v>
      </c>
      <c r="K14" s="47">
        <f t="shared" si="4"/>
        <v>0</v>
      </c>
      <c r="L14" s="8">
        <f t="shared" si="0"/>
        <v>3</v>
      </c>
      <c r="M14" s="36"/>
      <c r="N14" s="33" t="s">
        <v>76</v>
      </c>
      <c r="O14" s="71">
        <f t="shared" si="5"/>
        <v>80</v>
      </c>
      <c r="P14" s="40">
        <f t="shared" si="6"/>
        <v>90</v>
      </c>
      <c r="Q14" s="48">
        <f t="shared" si="1"/>
        <v>35</v>
      </c>
      <c r="R14" s="49">
        <f t="shared" si="1"/>
        <v>10</v>
      </c>
      <c r="S14" s="49">
        <f t="shared" si="1"/>
        <v>0</v>
      </c>
      <c r="T14" s="49">
        <f t="shared" si="1"/>
        <v>35</v>
      </c>
      <c r="U14" s="49">
        <f t="shared" si="1"/>
        <v>10</v>
      </c>
      <c r="V14" s="50">
        <f t="shared" si="1"/>
        <v>0</v>
      </c>
      <c r="W14" s="32"/>
      <c r="X14" s="34"/>
      <c r="Y14" s="34"/>
      <c r="Z14" s="34"/>
      <c r="AA14" s="34"/>
      <c r="AB14" s="31"/>
      <c r="AC14" s="32">
        <v>35</v>
      </c>
      <c r="AD14" s="14">
        <v>10</v>
      </c>
      <c r="AE14" s="34"/>
      <c r="AF14" s="34">
        <v>35</v>
      </c>
      <c r="AG14" s="34">
        <v>10</v>
      </c>
      <c r="AH14" s="35"/>
      <c r="AI14" s="137" t="s">
        <v>101</v>
      </c>
      <c r="AJ14" s="1"/>
    </row>
    <row r="15" spans="1:36" ht="13.5" thickBot="1">
      <c r="A15" s="52">
        <v>14</v>
      </c>
      <c r="B15" s="75" t="s">
        <v>104</v>
      </c>
      <c r="C15" s="85"/>
      <c r="D15" s="83"/>
      <c r="E15" s="209"/>
      <c r="F15" s="210">
        <v>2</v>
      </c>
      <c r="G15" s="83"/>
      <c r="H15" s="209"/>
      <c r="I15" s="46">
        <f t="shared" si="2"/>
        <v>2</v>
      </c>
      <c r="J15" s="51">
        <f t="shared" si="3"/>
        <v>0</v>
      </c>
      <c r="K15" s="47">
        <f t="shared" si="4"/>
        <v>0</v>
      </c>
      <c r="L15" s="8">
        <f t="shared" si="0"/>
        <v>2</v>
      </c>
      <c r="M15" s="36"/>
      <c r="N15" s="33" t="s">
        <v>80</v>
      </c>
      <c r="O15" s="71">
        <f t="shared" si="5"/>
        <v>30</v>
      </c>
      <c r="P15" s="40">
        <f t="shared" si="6"/>
        <v>50</v>
      </c>
      <c r="Q15" s="48">
        <f t="shared" si="1"/>
        <v>10</v>
      </c>
      <c r="R15" s="49">
        <f t="shared" si="1"/>
        <v>5</v>
      </c>
      <c r="S15" s="49">
        <f t="shared" si="1"/>
        <v>0</v>
      </c>
      <c r="T15" s="49">
        <f t="shared" si="1"/>
        <v>15</v>
      </c>
      <c r="U15" s="49">
        <v>20</v>
      </c>
      <c r="V15" s="50">
        <f t="shared" si="1"/>
        <v>0</v>
      </c>
      <c r="W15" s="32"/>
      <c r="X15" s="14"/>
      <c r="Y15" s="14"/>
      <c r="Z15" s="14"/>
      <c r="AA15" s="34"/>
      <c r="AB15" s="31"/>
      <c r="AC15" s="32">
        <v>10</v>
      </c>
      <c r="AD15" s="14">
        <v>5</v>
      </c>
      <c r="AE15" s="14"/>
      <c r="AF15" s="14">
        <v>15</v>
      </c>
      <c r="AG15" s="34">
        <v>10</v>
      </c>
      <c r="AH15" s="35"/>
      <c r="AI15" s="77" t="s">
        <v>105</v>
      </c>
      <c r="AJ15" s="1"/>
    </row>
    <row r="16" spans="1:36" ht="13.5" thickBot="1">
      <c r="A16" s="52">
        <v>15</v>
      </c>
      <c r="B16" s="75" t="s">
        <v>106</v>
      </c>
      <c r="C16" s="85">
        <v>1</v>
      </c>
      <c r="D16" s="83"/>
      <c r="E16" s="209"/>
      <c r="F16" s="210"/>
      <c r="G16" s="83"/>
      <c r="H16" s="209"/>
      <c r="I16" s="46">
        <f t="shared" si="2"/>
        <v>1</v>
      </c>
      <c r="J16" s="51">
        <f t="shared" si="3"/>
        <v>0</v>
      </c>
      <c r="K16" s="47">
        <f t="shared" si="4"/>
        <v>0</v>
      </c>
      <c r="L16" s="8">
        <f t="shared" si="0"/>
        <v>1</v>
      </c>
      <c r="M16" s="36" t="s">
        <v>80</v>
      </c>
      <c r="N16" s="33"/>
      <c r="O16" s="71">
        <f t="shared" si="5"/>
        <v>5</v>
      </c>
      <c r="P16" s="40">
        <f t="shared" si="6"/>
        <v>15</v>
      </c>
      <c r="Q16" s="48">
        <f t="shared" si="1"/>
        <v>5</v>
      </c>
      <c r="R16" s="49">
        <f t="shared" si="1"/>
        <v>0</v>
      </c>
      <c r="S16" s="49">
        <f t="shared" si="1"/>
        <v>0</v>
      </c>
      <c r="T16" s="49">
        <f t="shared" si="1"/>
        <v>0</v>
      </c>
      <c r="U16" s="49">
        <f t="shared" si="1"/>
        <v>10</v>
      </c>
      <c r="V16" s="50">
        <f t="shared" si="1"/>
        <v>0</v>
      </c>
      <c r="W16" s="32">
        <v>5</v>
      </c>
      <c r="X16" s="14"/>
      <c r="Y16" s="14"/>
      <c r="Z16" s="14"/>
      <c r="AA16" s="34">
        <v>10</v>
      </c>
      <c r="AB16" s="31"/>
      <c r="AC16" s="32"/>
      <c r="AD16" s="14"/>
      <c r="AE16" s="14"/>
      <c r="AF16" s="14"/>
      <c r="AG16" s="34"/>
      <c r="AH16" s="35"/>
      <c r="AI16" s="79" t="s">
        <v>44</v>
      </c>
      <c r="AJ16" s="1"/>
    </row>
    <row r="17" spans="1:36" ht="13.5" thickBot="1">
      <c r="A17" s="52">
        <v>16</v>
      </c>
      <c r="B17" s="75" t="s">
        <v>107</v>
      </c>
      <c r="C17" s="214">
        <v>6</v>
      </c>
      <c r="D17" s="83"/>
      <c r="E17" s="209"/>
      <c r="F17" s="210">
        <v>5</v>
      </c>
      <c r="G17" s="211"/>
      <c r="H17" s="212"/>
      <c r="I17" s="46">
        <f t="shared" si="2"/>
        <v>11</v>
      </c>
      <c r="J17" s="51">
        <f t="shared" si="3"/>
        <v>0</v>
      </c>
      <c r="K17" s="47">
        <f t="shared" si="4"/>
        <v>0</v>
      </c>
      <c r="L17" s="8">
        <f t="shared" si="0"/>
        <v>11</v>
      </c>
      <c r="M17" s="36" t="s">
        <v>80</v>
      </c>
      <c r="N17" s="33" t="s">
        <v>96</v>
      </c>
      <c r="O17" s="71">
        <f t="shared" si="5"/>
        <v>260</v>
      </c>
      <c r="P17" s="40">
        <f t="shared" si="6"/>
        <v>310</v>
      </c>
      <c r="Q17" s="48">
        <f t="shared" si="1"/>
        <v>60</v>
      </c>
      <c r="R17" s="49">
        <f t="shared" si="1"/>
        <v>0</v>
      </c>
      <c r="S17" s="49">
        <f t="shared" si="1"/>
        <v>0</v>
      </c>
      <c r="T17" s="49">
        <f t="shared" si="1"/>
        <v>200</v>
      </c>
      <c r="U17" s="49">
        <f t="shared" si="1"/>
        <v>50</v>
      </c>
      <c r="V17" s="50">
        <f t="shared" si="1"/>
        <v>0</v>
      </c>
      <c r="W17" s="32">
        <v>30</v>
      </c>
      <c r="X17" s="34"/>
      <c r="Y17" s="34"/>
      <c r="Z17" s="34">
        <v>100</v>
      </c>
      <c r="AA17" s="34">
        <v>30</v>
      </c>
      <c r="AB17" s="31"/>
      <c r="AC17" s="32">
        <v>30</v>
      </c>
      <c r="AD17" s="14"/>
      <c r="AE17" s="14"/>
      <c r="AF17" s="14">
        <v>100</v>
      </c>
      <c r="AG17" s="34">
        <v>20</v>
      </c>
      <c r="AH17" s="35"/>
      <c r="AI17" s="82" t="s">
        <v>44</v>
      </c>
      <c r="AJ17" s="1"/>
    </row>
    <row r="18" spans="1:36" ht="13.5" thickBot="1">
      <c r="A18" s="52">
        <v>17</v>
      </c>
      <c r="B18" s="75" t="s">
        <v>108</v>
      </c>
      <c r="C18" s="85">
        <v>1</v>
      </c>
      <c r="D18" s="83"/>
      <c r="E18" s="209"/>
      <c r="F18" s="210">
        <v>1</v>
      </c>
      <c r="G18" s="209"/>
      <c r="H18" s="212"/>
      <c r="I18" s="46">
        <f t="shared" si="2"/>
        <v>2</v>
      </c>
      <c r="J18" s="51">
        <f t="shared" si="3"/>
        <v>0</v>
      </c>
      <c r="K18" s="47">
        <f t="shared" si="4"/>
        <v>0</v>
      </c>
      <c r="L18" s="8">
        <f t="shared" si="0"/>
        <v>2</v>
      </c>
      <c r="M18" s="36" t="s">
        <v>80</v>
      </c>
      <c r="N18" s="33" t="s">
        <v>80</v>
      </c>
      <c r="O18" s="71">
        <f t="shared" si="5"/>
        <v>40</v>
      </c>
      <c r="P18" s="40">
        <f t="shared" si="6"/>
        <v>60</v>
      </c>
      <c r="Q18" s="48">
        <f t="shared" si="1"/>
        <v>0</v>
      </c>
      <c r="R18" s="49">
        <f t="shared" si="1"/>
        <v>0</v>
      </c>
      <c r="S18" s="49">
        <f t="shared" si="1"/>
        <v>0</v>
      </c>
      <c r="T18" s="49">
        <f t="shared" si="1"/>
        <v>40</v>
      </c>
      <c r="U18" s="49">
        <f t="shared" si="1"/>
        <v>20</v>
      </c>
      <c r="V18" s="50">
        <f t="shared" si="1"/>
        <v>0</v>
      </c>
      <c r="W18" s="32"/>
      <c r="X18" s="34"/>
      <c r="Y18" s="34"/>
      <c r="Z18" s="34">
        <v>20</v>
      </c>
      <c r="AA18" s="34">
        <v>20</v>
      </c>
      <c r="AB18" s="31"/>
      <c r="AC18" s="32"/>
      <c r="AD18" s="14"/>
      <c r="AE18" s="14"/>
      <c r="AF18" s="14">
        <v>20</v>
      </c>
      <c r="AG18" s="34"/>
      <c r="AH18" s="35"/>
      <c r="AI18" s="82" t="s">
        <v>61</v>
      </c>
      <c r="AJ18" s="1"/>
    </row>
    <row r="19" spans="1:36" ht="13.5" thickBot="1">
      <c r="A19" s="52">
        <v>18</v>
      </c>
      <c r="B19" s="75" t="s">
        <v>109</v>
      </c>
      <c r="C19" s="85">
        <v>1</v>
      </c>
      <c r="D19" s="83"/>
      <c r="E19" s="209"/>
      <c r="F19" s="210">
        <v>1</v>
      </c>
      <c r="G19" s="83"/>
      <c r="H19" s="212"/>
      <c r="I19" s="46">
        <f t="shared" si="2"/>
        <v>2</v>
      </c>
      <c r="J19" s="51">
        <f t="shared" si="3"/>
        <v>0</v>
      </c>
      <c r="K19" s="47">
        <f t="shared" si="4"/>
        <v>0</v>
      </c>
      <c r="L19" s="8">
        <f t="shared" si="0"/>
        <v>2</v>
      </c>
      <c r="M19" s="37" t="s">
        <v>80</v>
      </c>
      <c r="N19" s="33" t="s">
        <v>76</v>
      </c>
      <c r="O19" s="71">
        <f t="shared" si="5"/>
        <v>60</v>
      </c>
      <c r="P19" s="40">
        <f t="shared" si="6"/>
        <v>60</v>
      </c>
      <c r="Q19" s="48">
        <f t="shared" si="1"/>
        <v>30</v>
      </c>
      <c r="R19" s="49">
        <f t="shared" si="1"/>
        <v>0</v>
      </c>
      <c r="S19" s="49">
        <f t="shared" si="1"/>
        <v>30</v>
      </c>
      <c r="T19" s="49">
        <f t="shared" si="1"/>
        <v>0</v>
      </c>
      <c r="U19" s="49">
        <f t="shared" si="1"/>
        <v>0</v>
      </c>
      <c r="V19" s="50">
        <f t="shared" si="1"/>
        <v>0</v>
      </c>
      <c r="W19" s="32">
        <v>30</v>
      </c>
      <c r="X19" s="34"/>
      <c r="Y19" s="34"/>
      <c r="Z19" s="34"/>
      <c r="AA19" s="34"/>
      <c r="AB19" s="31"/>
      <c r="AC19" s="32"/>
      <c r="AD19" s="14"/>
      <c r="AE19" s="14">
        <v>30</v>
      </c>
      <c r="AF19" s="14"/>
      <c r="AG19" s="34"/>
      <c r="AH19" s="35"/>
      <c r="AI19" s="82" t="s">
        <v>44</v>
      </c>
      <c r="AJ19" s="1"/>
    </row>
    <row r="20" spans="1:36" ht="13.5" thickBot="1">
      <c r="A20" s="52">
        <v>19</v>
      </c>
      <c r="B20" s="75" t="s">
        <v>196</v>
      </c>
      <c r="C20" s="85">
        <v>1</v>
      </c>
      <c r="D20" s="83"/>
      <c r="E20" s="209"/>
      <c r="F20" s="210"/>
      <c r="G20" s="83"/>
      <c r="H20" s="212"/>
      <c r="I20" s="46">
        <f t="shared" si="2"/>
        <v>1</v>
      </c>
      <c r="J20" s="51">
        <f t="shared" si="3"/>
        <v>0</v>
      </c>
      <c r="K20" s="47">
        <f t="shared" si="4"/>
        <v>0</v>
      </c>
      <c r="L20" s="8">
        <f t="shared" si="0"/>
        <v>1</v>
      </c>
      <c r="M20" s="37" t="s">
        <v>80</v>
      </c>
      <c r="N20" s="33"/>
      <c r="O20" s="71">
        <f t="shared" si="5"/>
        <v>15</v>
      </c>
      <c r="P20" s="40">
        <f t="shared" si="6"/>
        <v>15</v>
      </c>
      <c r="Q20" s="48">
        <f t="shared" si="1"/>
        <v>15</v>
      </c>
      <c r="R20" s="49">
        <f t="shared" si="1"/>
        <v>0</v>
      </c>
      <c r="S20" s="49">
        <f t="shared" si="1"/>
        <v>0</v>
      </c>
      <c r="T20" s="49">
        <f t="shared" si="1"/>
        <v>0</v>
      </c>
      <c r="U20" s="49">
        <f t="shared" si="1"/>
        <v>0</v>
      </c>
      <c r="V20" s="50">
        <f t="shared" si="1"/>
        <v>0</v>
      </c>
      <c r="W20" s="32">
        <v>15</v>
      </c>
      <c r="X20" s="34"/>
      <c r="Y20" s="34"/>
      <c r="Z20" s="34"/>
      <c r="AA20" s="34"/>
      <c r="AB20" s="31"/>
      <c r="AC20" s="32"/>
      <c r="AD20" s="14"/>
      <c r="AE20" s="14"/>
      <c r="AF20" s="14"/>
      <c r="AG20" s="34"/>
      <c r="AH20" s="35"/>
      <c r="AI20" s="82" t="s">
        <v>46</v>
      </c>
      <c r="AJ20" s="1"/>
    </row>
    <row r="21" spans="1:36" ht="13.5" thickBot="1">
      <c r="A21" s="52">
        <v>21</v>
      </c>
      <c r="B21" s="75" t="s">
        <v>111</v>
      </c>
      <c r="C21" s="85">
        <v>2</v>
      </c>
      <c r="D21" s="83"/>
      <c r="E21" s="209"/>
      <c r="F21" s="210">
        <v>2</v>
      </c>
      <c r="G21" s="211"/>
      <c r="H21" s="212"/>
      <c r="I21" s="46">
        <f t="shared" si="2"/>
        <v>4</v>
      </c>
      <c r="J21" s="51">
        <f t="shared" si="3"/>
        <v>0</v>
      </c>
      <c r="K21" s="47">
        <f t="shared" si="4"/>
        <v>0</v>
      </c>
      <c r="L21" s="8">
        <f t="shared" si="0"/>
        <v>4</v>
      </c>
      <c r="M21" s="36" t="s">
        <v>80</v>
      </c>
      <c r="N21" s="33" t="s">
        <v>76</v>
      </c>
      <c r="O21" s="71">
        <f t="shared" si="5"/>
        <v>60</v>
      </c>
      <c r="P21" s="40">
        <f t="shared" si="6"/>
        <v>60</v>
      </c>
      <c r="Q21" s="48">
        <f t="shared" si="1"/>
        <v>0</v>
      </c>
      <c r="R21" s="49">
        <f t="shared" si="1"/>
        <v>0</v>
      </c>
      <c r="S21" s="49">
        <f t="shared" si="1"/>
        <v>60</v>
      </c>
      <c r="T21" s="49">
        <f t="shared" si="1"/>
        <v>0</v>
      </c>
      <c r="U21" s="49">
        <f t="shared" si="1"/>
        <v>0</v>
      </c>
      <c r="V21" s="50">
        <f t="shared" si="1"/>
        <v>0</v>
      </c>
      <c r="W21" s="32"/>
      <c r="X21" s="34"/>
      <c r="Y21" s="34">
        <v>30</v>
      </c>
      <c r="Z21" s="34"/>
      <c r="AA21" s="34"/>
      <c r="AB21" s="31"/>
      <c r="AC21" s="32"/>
      <c r="AD21" s="14"/>
      <c r="AE21" s="14">
        <v>30</v>
      </c>
      <c r="AF21" s="14"/>
      <c r="AG21" s="34"/>
      <c r="AH21" s="35"/>
      <c r="AI21" s="79" t="s">
        <v>74</v>
      </c>
      <c r="AJ21" s="1"/>
    </row>
    <row r="22" spans="1:36" ht="13.5" thickBot="1">
      <c r="A22" s="52">
        <v>22</v>
      </c>
      <c r="B22" s="75" t="s">
        <v>112</v>
      </c>
      <c r="C22" s="85">
        <v>1</v>
      </c>
      <c r="D22" s="83"/>
      <c r="E22" s="209"/>
      <c r="F22" s="210">
        <v>1</v>
      </c>
      <c r="G22" s="211"/>
      <c r="H22" s="212"/>
      <c r="I22" s="46">
        <f t="shared" si="2"/>
        <v>2</v>
      </c>
      <c r="J22" s="51">
        <f t="shared" si="3"/>
        <v>0</v>
      </c>
      <c r="K22" s="64">
        <f>E22+H22</f>
        <v>0</v>
      </c>
      <c r="L22" s="8">
        <f t="shared" si="0"/>
        <v>2</v>
      </c>
      <c r="M22" s="36" t="s">
        <v>80</v>
      </c>
      <c r="N22" s="33" t="s">
        <v>80</v>
      </c>
      <c r="O22" s="71">
        <f t="shared" si="5"/>
        <v>30</v>
      </c>
      <c r="P22" s="40">
        <f t="shared" si="6"/>
        <v>30</v>
      </c>
      <c r="Q22" s="48">
        <f t="shared" si="1"/>
        <v>0</v>
      </c>
      <c r="R22" s="49">
        <f>X22+AD22</f>
        <v>0</v>
      </c>
      <c r="S22" s="49">
        <f t="shared" si="1"/>
        <v>30</v>
      </c>
      <c r="T22" s="49">
        <f t="shared" si="1"/>
        <v>0</v>
      </c>
      <c r="U22" s="49">
        <f t="shared" si="1"/>
        <v>0</v>
      </c>
      <c r="V22" s="50">
        <f t="shared" si="1"/>
        <v>0</v>
      </c>
      <c r="W22" s="32"/>
      <c r="X22" s="34"/>
      <c r="Y22" s="34">
        <v>15</v>
      </c>
      <c r="Z22" s="34"/>
      <c r="AA22" s="34"/>
      <c r="AB22" s="31"/>
      <c r="AC22" s="32"/>
      <c r="AD22" s="14"/>
      <c r="AE22" s="14">
        <v>15</v>
      </c>
      <c r="AF22" s="14"/>
      <c r="AG22" s="34"/>
      <c r="AH22" s="35"/>
      <c r="AI22" s="79" t="s">
        <v>113</v>
      </c>
      <c r="AJ22" s="1"/>
    </row>
    <row r="23" spans="1:36" ht="13.5" thickBot="1">
      <c r="A23" s="73">
        <v>23</v>
      </c>
      <c r="B23" s="229" t="s">
        <v>199</v>
      </c>
      <c r="C23" s="85"/>
      <c r="D23" s="83"/>
      <c r="E23" s="209"/>
      <c r="F23" s="210"/>
      <c r="G23" s="211"/>
      <c r="H23" s="212"/>
      <c r="I23" s="226"/>
      <c r="J23" s="227"/>
      <c r="K23" s="64"/>
      <c r="L23" s="228"/>
      <c r="M23" s="36"/>
      <c r="N23" s="33" t="s">
        <v>80</v>
      </c>
      <c r="O23" s="71">
        <f t="shared" si="5"/>
        <v>0</v>
      </c>
      <c r="P23" s="40">
        <f t="shared" si="6"/>
        <v>80</v>
      </c>
      <c r="Q23" s="48">
        <f t="shared" si="1"/>
        <v>0</v>
      </c>
      <c r="R23" s="49">
        <f>X23+AD23</f>
        <v>0</v>
      </c>
      <c r="S23" s="49">
        <f t="shared" si="1"/>
        <v>0</v>
      </c>
      <c r="T23" s="49">
        <f t="shared" si="1"/>
        <v>0</v>
      </c>
      <c r="U23" s="49">
        <f t="shared" si="1"/>
        <v>0</v>
      </c>
      <c r="V23" s="50">
        <f t="shared" si="1"/>
        <v>80</v>
      </c>
      <c r="W23" s="32"/>
      <c r="X23" s="14"/>
      <c r="Y23" s="14"/>
      <c r="Z23" s="14"/>
      <c r="AA23" s="14"/>
      <c r="AB23" s="13"/>
      <c r="AC23" s="32"/>
      <c r="AD23" s="14"/>
      <c r="AE23" s="14"/>
      <c r="AF23" s="14"/>
      <c r="AG23" s="14"/>
      <c r="AH23" s="13">
        <v>80</v>
      </c>
      <c r="AI23" s="79"/>
      <c r="AJ23" s="1"/>
    </row>
    <row r="24" spans="1:36" ht="12.75">
      <c r="A24" s="73">
        <v>24</v>
      </c>
      <c r="B24" s="229" t="s">
        <v>175</v>
      </c>
      <c r="C24" s="85"/>
      <c r="D24" s="83"/>
      <c r="E24" s="209"/>
      <c r="F24" s="210"/>
      <c r="G24" s="211"/>
      <c r="H24" s="212"/>
      <c r="I24" s="226"/>
      <c r="J24" s="227"/>
      <c r="K24" s="64"/>
      <c r="L24" s="228"/>
      <c r="M24" s="36"/>
      <c r="N24" s="33" t="s">
        <v>80</v>
      </c>
      <c r="O24" s="71">
        <f t="shared" si="5"/>
        <v>0</v>
      </c>
      <c r="P24" s="40">
        <f t="shared" si="6"/>
        <v>160</v>
      </c>
      <c r="Q24" s="48">
        <f>W24+AC24</f>
        <v>0</v>
      </c>
      <c r="R24" s="49">
        <f>X24+AD24</f>
        <v>0</v>
      </c>
      <c r="S24" s="49">
        <f>Y24+AE24</f>
        <v>0</v>
      </c>
      <c r="T24" s="49">
        <f>Z24+AF24</f>
        <v>0</v>
      </c>
      <c r="U24" s="49">
        <f>AA24+AG24</f>
        <v>0</v>
      </c>
      <c r="V24" s="50">
        <f>AB24+AH24</f>
        <v>160</v>
      </c>
      <c r="W24" s="32"/>
      <c r="X24" s="14"/>
      <c r="Y24" s="14"/>
      <c r="Z24" s="14"/>
      <c r="AA24" s="14"/>
      <c r="AB24" s="13"/>
      <c r="AC24" s="32"/>
      <c r="AD24" s="14"/>
      <c r="AE24" s="14"/>
      <c r="AF24" s="14"/>
      <c r="AG24" s="14"/>
      <c r="AH24" s="13">
        <v>160</v>
      </c>
      <c r="AI24" s="79"/>
      <c r="AJ24" s="1"/>
    </row>
    <row r="25" spans="1:36" s="101" customFormat="1" ht="12.75">
      <c r="A25" s="86"/>
      <c r="B25" s="91" t="s">
        <v>32</v>
      </c>
      <c r="C25" s="92">
        <f>SUM(C8:C22)</f>
        <v>23</v>
      </c>
      <c r="D25" s="215">
        <f>SUM(D8:D22)</f>
        <v>0</v>
      </c>
      <c r="E25" s="216"/>
      <c r="F25" s="217">
        <f>SUM(F8:F22)</f>
        <v>24</v>
      </c>
      <c r="G25" s="215">
        <f>SUM(G8:G22)</f>
        <v>0</v>
      </c>
      <c r="H25" s="218"/>
      <c r="I25" s="94">
        <f>SUM(I8:I22)</f>
        <v>47</v>
      </c>
      <c r="J25" s="94">
        <f>SUM(J8:J22)</f>
        <v>0</v>
      </c>
      <c r="K25" s="94">
        <f>SUM(K8:K22)</f>
        <v>0</v>
      </c>
      <c r="L25" s="94">
        <f>SUM(L8:L22)</f>
        <v>47</v>
      </c>
      <c r="M25" s="95"/>
      <c r="N25" s="96"/>
      <c r="O25" s="97">
        <f aca="true" t="shared" si="7" ref="O25:AH25">SUM(O8:O24)</f>
        <v>1020</v>
      </c>
      <c r="P25" s="97">
        <f t="shared" si="7"/>
        <v>1475</v>
      </c>
      <c r="Q25" s="97">
        <f t="shared" si="7"/>
        <v>300</v>
      </c>
      <c r="R25" s="97">
        <f t="shared" si="7"/>
        <v>70</v>
      </c>
      <c r="S25" s="97">
        <f t="shared" si="7"/>
        <v>190</v>
      </c>
      <c r="T25" s="97">
        <f t="shared" si="7"/>
        <v>460</v>
      </c>
      <c r="U25" s="97">
        <f t="shared" si="7"/>
        <v>215</v>
      </c>
      <c r="V25" s="97">
        <f t="shared" si="7"/>
        <v>240</v>
      </c>
      <c r="W25" s="97">
        <f t="shared" si="7"/>
        <v>150</v>
      </c>
      <c r="X25" s="97">
        <f t="shared" si="7"/>
        <v>35</v>
      </c>
      <c r="Y25" s="97">
        <f t="shared" si="7"/>
        <v>75</v>
      </c>
      <c r="Z25" s="97">
        <f t="shared" si="7"/>
        <v>210</v>
      </c>
      <c r="AA25" s="97">
        <f t="shared" si="7"/>
        <v>110</v>
      </c>
      <c r="AB25" s="97">
        <f t="shared" si="7"/>
        <v>0</v>
      </c>
      <c r="AC25" s="97">
        <f t="shared" si="7"/>
        <v>150</v>
      </c>
      <c r="AD25" s="97">
        <f t="shared" si="7"/>
        <v>35</v>
      </c>
      <c r="AE25" s="97">
        <f t="shared" si="7"/>
        <v>115</v>
      </c>
      <c r="AF25" s="97">
        <f t="shared" si="7"/>
        <v>250</v>
      </c>
      <c r="AG25" s="97">
        <f t="shared" si="7"/>
        <v>95</v>
      </c>
      <c r="AH25" s="97">
        <f t="shared" si="7"/>
        <v>240</v>
      </c>
      <c r="AI25" s="171"/>
      <c r="AJ25" s="87"/>
    </row>
    <row r="26" spans="1:36" ht="12.75">
      <c r="A26" s="52"/>
      <c r="B26" s="74"/>
      <c r="C26" s="85"/>
      <c r="D26" s="83"/>
      <c r="E26" s="209"/>
      <c r="F26" s="210"/>
      <c r="G26" s="83"/>
      <c r="H26" s="212"/>
      <c r="I26" s="53"/>
      <c r="J26" s="57"/>
      <c r="K26" s="64"/>
      <c r="L26" s="52"/>
      <c r="M26" s="36"/>
      <c r="N26" s="33"/>
      <c r="O26" s="72"/>
      <c r="P26" s="41"/>
      <c r="Q26" s="54"/>
      <c r="R26" s="55"/>
      <c r="S26" s="55"/>
      <c r="T26" s="55"/>
      <c r="U26" s="55"/>
      <c r="V26" s="56"/>
      <c r="W26" s="32"/>
      <c r="X26" s="34"/>
      <c r="Y26" s="34"/>
      <c r="Z26" s="34"/>
      <c r="AA26" s="34"/>
      <c r="AB26" s="31"/>
      <c r="AC26" s="14"/>
      <c r="AD26" s="14"/>
      <c r="AE26" s="14"/>
      <c r="AF26" s="14"/>
      <c r="AG26" s="34"/>
      <c r="AH26" s="35"/>
      <c r="AI26" s="82"/>
      <c r="AJ26" s="1"/>
    </row>
    <row r="27" spans="1:36" s="115" customFormat="1" ht="12.75">
      <c r="A27" s="89"/>
      <c r="B27" s="102" t="s">
        <v>154</v>
      </c>
      <c r="C27" s="103"/>
      <c r="D27" s="219"/>
      <c r="E27" s="220"/>
      <c r="F27" s="221"/>
      <c r="G27" s="219"/>
      <c r="H27" s="222"/>
      <c r="I27" s="106"/>
      <c r="J27" s="104"/>
      <c r="K27" s="88"/>
      <c r="L27" s="89"/>
      <c r="M27" s="108"/>
      <c r="N27" s="109"/>
      <c r="O27" s="110"/>
      <c r="P27" s="110"/>
      <c r="Q27" s="111"/>
      <c r="R27" s="112"/>
      <c r="S27" s="112"/>
      <c r="T27" s="112"/>
      <c r="U27" s="112"/>
      <c r="V27" s="113"/>
      <c r="W27" s="106"/>
      <c r="X27" s="104"/>
      <c r="Y27" s="104"/>
      <c r="Z27" s="104"/>
      <c r="AA27" s="104"/>
      <c r="AB27" s="107"/>
      <c r="AC27" s="114"/>
      <c r="AD27" s="114"/>
      <c r="AE27" s="114"/>
      <c r="AF27" s="114"/>
      <c r="AG27" s="104"/>
      <c r="AH27" s="105"/>
      <c r="AI27" s="174"/>
      <c r="AJ27" s="90"/>
    </row>
    <row r="28" spans="1:36" ht="24">
      <c r="A28" s="52">
        <v>1</v>
      </c>
      <c r="B28" s="75" t="s">
        <v>102</v>
      </c>
      <c r="C28" s="14"/>
      <c r="D28" s="34"/>
      <c r="E28" s="35"/>
      <c r="F28" s="32">
        <v>1</v>
      </c>
      <c r="G28" s="13"/>
      <c r="H28" s="35"/>
      <c r="I28" s="53">
        <f aca="true" t="shared" si="8" ref="I28:K34">C28+F28</f>
        <v>1</v>
      </c>
      <c r="J28" s="57">
        <f t="shared" si="8"/>
        <v>0</v>
      </c>
      <c r="K28" s="64">
        <f t="shared" si="8"/>
        <v>0</v>
      </c>
      <c r="L28" s="52">
        <f>SUM(I28:K28)</f>
        <v>1</v>
      </c>
      <c r="M28" s="36"/>
      <c r="N28" s="33" t="s">
        <v>76</v>
      </c>
      <c r="O28" s="72">
        <f>SUM(Q28:T28)</f>
        <v>25</v>
      </c>
      <c r="P28" s="41">
        <f>SUM(Q28:V28)</f>
        <v>25</v>
      </c>
      <c r="Q28" s="54">
        <f aca="true" t="shared" si="9" ref="Q28:V34">W28+AC28</f>
        <v>15</v>
      </c>
      <c r="R28" s="55">
        <f t="shared" si="9"/>
        <v>10</v>
      </c>
      <c r="S28" s="55">
        <f t="shared" si="9"/>
        <v>0</v>
      </c>
      <c r="T28" s="55">
        <f t="shared" si="9"/>
        <v>0</v>
      </c>
      <c r="U28" s="55">
        <f t="shared" si="9"/>
        <v>0</v>
      </c>
      <c r="V28" s="56">
        <f t="shared" si="9"/>
        <v>0</v>
      </c>
      <c r="W28" s="32"/>
      <c r="X28" s="34"/>
      <c r="Y28" s="34"/>
      <c r="Z28" s="34"/>
      <c r="AA28" s="34"/>
      <c r="AB28" s="31"/>
      <c r="AC28" s="32">
        <v>15</v>
      </c>
      <c r="AD28" s="14">
        <v>10</v>
      </c>
      <c r="AE28" s="34"/>
      <c r="AF28" s="34"/>
      <c r="AG28" s="34"/>
      <c r="AH28" s="35"/>
      <c r="AI28" s="77" t="s">
        <v>213</v>
      </c>
      <c r="AJ28" s="1"/>
    </row>
    <row r="29" spans="1:36" ht="25.5">
      <c r="A29" s="52">
        <v>2</v>
      </c>
      <c r="B29" s="137" t="s">
        <v>110</v>
      </c>
      <c r="C29" s="14"/>
      <c r="D29" s="34"/>
      <c r="E29" s="35"/>
      <c r="F29" s="32">
        <v>2</v>
      </c>
      <c r="G29" s="13"/>
      <c r="H29" s="35"/>
      <c r="I29" s="53">
        <f t="shared" si="8"/>
        <v>2</v>
      </c>
      <c r="J29" s="57">
        <f t="shared" si="8"/>
        <v>0</v>
      </c>
      <c r="K29" s="64">
        <f t="shared" si="8"/>
        <v>0</v>
      </c>
      <c r="L29" s="52">
        <f aca="true" t="shared" si="10" ref="L29:L34">SUM(I29:K29)</f>
        <v>2</v>
      </c>
      <c r="M29" s="36"/>
      <c r="N29" s="33" t="s">
        <v>80</v>
      </c>
      <c r="O29" s="72">
        <f aca="true" t="shared" si="11" ref="O29:O34">SUM(Q29:T29)</f>
        <v>30</v>
      </c>
      <c r="P29" s="41">
        <f aca="true" t="shared" si="12" ref="P29:P34">SUM(Q29:V29)</f>
        <v>40</v>
      </c>
      <c r="Q29" s="54">
        <f t="shared" si="9"/>
        <v>10</v>
      </c>
      <c r="R29" s="55">
        <f t="shared" si="9"/>
        <v>5</v>
      </c>
      <c r="S29" s="55">
        <f t="shared" si="9"/>
        <v>15</v>
      </c>
      <c r="T29" s="55">
        <f t="shared" si="9"/>
        <v>0</v>
      </c>
      <c r="U29" s="55">
        <f t="shared" si="9"/>
        <v>10</v>
      </c>
      <c r="V29" s="56">
        <f t="shared" si="9"/>
        <v>0</v>
      </c>
      <c r="W29" s="32"/>
      <c r="X29" s="34"/>
      <c r="Y29" s="34"/>
      <c r="Z29" s="34"/>
      <c r="AA29" s="34"/>
      <c r="AB29" s="31"/>
      <c r="AC29" s="32">
        <v>10</v>
      </c>
      <c r="AD29" s="14">
        <v>5</v>
      </c>
      <c r="AE29" s="34">
        <v>15</v>
      </c>
      <c r="AF29" s="34"/>
      <c r="AG29" s="34">
        <v>10</v>
      </c>
      <c r="AH29" s="35"/>
      <c r="AI29" s="77" t="s">
        <v>44</v>
      </c>
      <c r="AJ29" s="1"/>
    </row>
    <row r="30" spans="1:36" ht="12.75">
      <c r="A30" s="52">
        <v>3</v>
      </c>
      <c r="B30" s="75" t="s">
        <v>114</v>
      </c>
      <c r="C30" s="14">
        <v>1</v>
      </c>
      <c r="D30" s="34"/>
      <c r="E30" s="31"/>
      <c r="F30" s="14"/>
      <c r="G30" s="34"/>
      <c r="H30" s="35"/>
      <c r="I30" s="53">
        <f t="shared" si="8"/>
        <v>1</v>
      </c>
      <c r="J30" s="57">
        <f t="shared" si="8"/>
        <v>0</v>
      </c>
      <c r="K30" s="64">
        <f t="shared" si="8"/>
        <v>0</v>
      </c>
      <c r="L30" s="52">
        <f t="shared" si="10"/>
        <v>1</v>
      </c>
      <c r="M30" s="36" t="s">
        <v>80</v>
      </c>
      <c r="N30" s="33"/>
      <c r="O30" s="72">
        <f t="shared" si="11"/>
        <v>20</v>
      </c>
      <c r="P30" s="41">
        <f t="shared" si="12"/>
        <v>30</v>
      </c>
      <c r="Q30" s="54">
        <f t="shared" si="9"/>
        <v>10</v>
      </c>
      <c r="R30" s="55">
        <f t="shared" si="9"/>
        <v>10</v>
      </c>
      <c r="S30" s="55">
        <f t="shared" si="9"/>
        <v>0</v>
      </c>
      <c r="T30" s="55">
        <f t="shared" si="9"/>
        <v>0</v>
      </c>
      <c r="U30" s="55">
        <f t="shared" si="9"/>
        <v>10</v>
      </c>
      <c r="V30" s="56">
        <f t="shared" si="9"/>
        <v>0</v>
      </c>
      <c r="W30" s="32">
        <v>10</v>
      </c>
      <c r="X30" s="34">
        <v>10</v>
      </c>
      <c r="Y30" s="34"/>
      <c r="Z30" s="34"/>
      <c r="AA30" s="34">
        <v>10</v>
      </c>
      <c r="AB30" s="31"/>
      <c r="AC30" s="14"/>
      <c r="AD30" s="34"/>
      <c r="AE30" s="34"/>
      <c r="AF30" s="34"/>
      <c r="AG30" s="34"/>
      <c r="AH30" s="35"/>
      <c r="AI30" s="79" t="s">
        <v>43</v>
      </c>
      <c r="AJ30" s="1"/>
    </row>
    <row r="31" spans="1:36" ht="25.5">
      <c r="A31" s="52">
        <v>5</v>
      </c>
      <c r="B31" s="74" t="s">
        <v>115</v>
      </c>
      <c r="C31" s="14">
        <v>1</v>
      </c>
      <c r="D31" s="34"/>
      <c r="E31" s="35"/>
      <c r="F31" s="32"/>
      <c r="G31" s="34"/>
      <c r="H31" s="31"/>
      <c r="I31" s="53">
        <f t="shared" si="8"/>
        <v>1</v>
      </c>
      <c r="J31" s="57">
        <f t="shared" si="8"/>
        <v>0</v>
      </c>
      <c r="K31" s="64">
        <f t="shared" si="8"/>
        <v>0</v>
      </c>
      <c r="L31" s="52">
        <f t="shared" si="10"/>
        <v>1</v>
      </c>
      <c r="M31" s="36" t="s">
        <v>80</v>
      </c>
      <c r="N31" s="33"/>
      <c r="O31" s="72">
        <f t="shared" si="11"/>
        <v>20</v>
      </c>
      <c r="P31" s="41">
        <f t="shared" si="12"/>
        <v>30</v>
      </c>
      <c r="Q31" s="54">
        <f t="shared" si="9"/>
        <v>10</v>
      </c>
      <c r="R31" s="55">
        <f t="shared" si="9"/>
        <v>10</v>
      </c>
      <c r="S31" s="55">
        <f t="shared" si="9"/>
        <v>0</v>
      </c>
      <c r="T31" s="55">
        <f t="shared" si="9"/>
        <v>0</v>
      </c>
      <c r="U31" s="55">
        <f t="shared" si="9"/>
        <v>10</v>
      </c>
      <c r="V31" s="56">
        <f t="shared" si="9"/>
        <v>0</v>
      </c>
      <c r="W31" s="32">
        <v>10</v>
      </c>
      <c r="X31" s="34">
        <v>10</v>
      </c>
      <c r="Y31" s="34"/>
      <c r="Z31" s="34"/>
      <c r="AA31" s="34">
        <v>10</v>
      </c>
      <c r="AB31" s="31"/>
      <c r="AC31" s="14"/>
      <c r="AD31" s="14"/>
      <c r="AE31" s="14"/>
      <c r="AF31" s="14"/>
      <c r="AG31" s="34"/>
      <c r="AH31" s="35"/>
      <c r="AI31" s="79" t="s">
        <v>43</v>
      </c>
      <c r="AJ31" s="1"/>
    </row>
    <row r="32" spans="1:36" ht="12.75">
      <c r="A32" s="52">
        <v>6</v>
      </c>
      <c r="B32" s="74" t="s">
        <v>164</v>
      </c>
      <c r="C32" s="14">
        <v>2</v>
      </c>
      <c r="D32" s="34"/>
      <c r="E32" s="35"/>
      <c r="F32" s="32"/>
      <c r="G32" s="13"/>
      <c r="H32" s="31"/>
      <c r="I32" s="53">
        <f t="shared" si="8"/>
        <v>2</v>
      </c>
      <c r="J32" s="57">
        <f t="shared" si="8"/>
        <v>0</v>
      </c>
      <c r="K32" s="64">
        <f t="shared" si="8"/>
        <v>0</v>
      </c>
      <c r="L32" s="52">
        <f t="shared" si="10"/>
        <v>2</v>
      </c>
      <c r="M32" s="36" t="s">
        <v>76</v>
      </c>
      <c r="N32" s="33"/>
      <c r="O32" s="72">
        <f t="shared" si="11"/>
        <v>30</v>
      </c>
      <c r="P32" s="41">
        <f t="shared" si="12"/>
        <v>50</v>
      </c>
      <c r="Q32" s="54">
        <f t="shared" si="9"/>
        <v>15</v>
      </c>
      <c r="R32" s="55">
        <f t="shared" si="9"/>
        <v>0</v>
      </c>
      <c r="S32" s="55">
        <f t="shared" si="9"/>
        <v>15</v>
      </c>
      <c r="T32" s="55">
        <f t="shared" si="9"/>
        <v>0</v>
      </c>
      <c r="U32" s="55">
        <f t="shared" si="9"/>
        <v>20</v>
      </c>
      <c r="V32" s="56">
        <f t="shared" si="9"/>
        <v>0</v>
      </c>
      <c r="W32" s="32">
        <v>15</v>
      </c>
      <c r="X32" s="34"/>
      <c r="Y32" s="34">
        <v>15</v>
      </c>
      <c r="Z32" s="34"/>
      <c r="AA32" s="34">
        <v>20</v>
      </c>
      <c r="AB32" s="31"/>
      <c r="AC32" s="32"/>
      <c r="AD32" s="34"/>
      <c r="AE32" s="35"/>
      <c r="AF32" s="35"/>
      <c r="AG32" s="34"/>
      <c r="AH32" s="35"/>
      <c r="AI32" s="78" t="s">
        <v>75</v>
      </c>
      <c r="AJ32" s="1"/>
    </row>
    <row r="33" spans="1:36" ht="25.5">
      <c r="A33" s="52">
        <v>7</v>
      </c>
      <c r="B33" s="74" t="s">
        <v>165</v>
      </c>
      <c r="C33" s="14">
        <v>3</v>
      </c>
      <c r="D33" s="34"/>
      <c r="E33" s="35"/>
      <c r="F33" s="32"/>
      <c r="G33" s="34"/>
      <c r="H33" s="31"/>
      <c r="I33" s="53">
        <f t="shared" si="8"/>
        <v>3</v>
      </c>
      <c r="J33" s="57">
        <f t="shared" si="8"/>
        <v>0</v>
      </c>
      <c r="K33" s="64">
        <f t="shared" si="8"/>
        <v>0</v>
      </c>
      <c r="L33" s="52">
        <f t="shared" si="10"/>
        <v>3</v>
      </c>
      <c r="M33" s="36" t="s">
        <v>76</v>
      </c>
      <c r="N33" s="33"/>
      <c r="O33" s="72">
        <f t="shared" si="11"/>
        <v>100</v>
      </c>
      <c r="P33" s="41">
        <f t="shared" si="12"/>
        <v>150</v>
      </c>
      <c r="Q33" s="54">
        <f t="shared" si="9"/>
        <v>40</v>
      </c>
      <c r="R33" s="55">
        <f t="shared" si="9"/>
        <v>0</v>
      </c>
      <c r="S33" s="55">
        <f t="shared" si="9"/>
        <v>0</v>
      </c>
      <c r="T33" s="55">
        <f t="shared" si="9"/>
        <v>60</v>
      </c>
      <c r="U33" s="55">
        <f t="shared" si="9"/>
        <v>50</v>
      </c>
      <c r="V33" s="56">
        <f t="shared" si="9"/>
        <v>0</v>
      </c>
      <c r="W33" s="32">
        <v>40</v>
      </c>
      <c r="X33" s="34"/>
      <c r="Y33" s="34"/>
      <c r="Z33" s="34">
        <v>60</v>
      </c>
      <c r="AA33" s="34">
        <v>50</v>
      </c>
      <c r="AB33" s="31"/>
      <c r="AC33" s="14"/>
      <c r="AD33" s="14"/>
      <c r="AE33" s="14"/>
      <c r="AF33" s="14"/>
      <c r="AG33" s="34"/>
      <c r="AH33" s="35"/>
      <c r="AI33" s="79" t="s">
        <v>44</v>
      </c>
      <c r="AJ33" s="1"/>
    </row>
    <row r="34" spans="1:36" ht="12.75">
      <c r="A34" s="52">
        <v>8</v>
      </c>
      <c r="B34" s="74" t="s">
        <v>166</v>
      </c>
      <c r="C34" s="14"/>
      <c r="D34" s="34"/>
      <c r="E34" s="35"/>
      <c r="F34" s="32">
        <v>3</v>
      </c>
      <c r="G34" s="34"/>
      <c r="H34" s="31"/>
      <c r="I34" s="53">
        <f t="shared" si="8"/>
        <v>3</v>
      </c>
      <c r="J34" s="57">
        <f t="shared" si="8"/>
        <v>0</v>
      </c>
      <c r="K34" s="64">
        <f t="shared" si="8"/>
        <v>0</v>
      </c>
      <c r="L34" s="52">
        <f t="shared" si="10"/>
        <v>3</v>
      </c>
      <c r="M34" s="36"/>
      <c r="N34" s="33" t="s">
        <v>80</v>
      </c>
      <c r="O34" s="72">
        <f t="shared" si="11"/>
        <v>30</v>
      </c>
      <c r="P34" s="41">
        <f t="shared" si="12"/>
        <v>60</v>
      </c>
      <c r="Q34" s="54">
        <f t="shared" si="9"/>
        <v>20</v>
      </c>
      <c r="R34" s="55">
        <f t="shared" si="9"/>
        <v>0</v>
      </c>
      <c r="S34" s="55">
        <f t="shared" si="9"/>
        <v>0</v>
      </c>
      <c r="T34" s="55">
        <f t="shared" si="9"/>
        <v>10</v>
      </c>
      <c r="U34" s="55">
        <f t="shared" si="9"/>
        <v>30</v>
      </c>
      <c r="V34" s="56">
        <f t="shared" si="9"/>
        <v>0</v>
      </c>
      <c r="W34" s="32"/>
      <c r="X34" s="34"/>
      <c r="Y34" s="34"/>
      <c r="Z34" s="34"/>
      <c r="AA34" s="34"/>
      <c r="AB34" s="31"/>
      <c r="AC34" s="14">
        <v>20</v>
      </c>
      <c r="AD34" s="14"/>
      <c r="AE34" s="14"/>
      <c r="AF34" s="14">
        <v>10</v>
      </c>
      <c r="AG34" s="34">
        <v>30</v>
      </c>
      <c r="AH34" s="35"/>
      <c r="AI34" s="82" t="s">
        <v>97</v>
      </c>
      <c r="AJ34" s="1"/>
    </row>
    <row r="35" spans="1:36" s="101" customFormat="1" ht="12.75">
      <c r="A35" s="86"/>
      <c r="B35" s="91" t="s">
        <v>32</v>
      </c>
      <c r="C35" s="100">
        <f aca="true" t="shared" si="13" ref="C35:L35">SUM(C28:C34)</f>
        <v>7</v>
      </c>
      <c r="D35" s="100">
        <f t="shared" si="13"/>
        <v>0</v>
      </c>
      <c r="E35" s="100">
        <f t="shared" si="13"/>
        <v>0</v>
      </c>
      <c r="F35" s="100">
        <f t="shared" si="13"/>
        <v>6</v>
      </c>
      <c r="G35" s="100">
        <f t="shared" si="13"/>
        <v>0</v>
      </c>
      <c r="H35" s="100">
        <f t="shared" si="13"/>
        <v>0</v>
      </c>
      <c r="I35" s="92">
        <f t="shared" si="13"/>
        <v>13</v>
      </c>
      <c r="J35" s="92">
        <f t="shared" si="13"/>
        <v>0</v>
      </c>
      <c r="K35" s="92">
        <f t="shared" si="13"/>
        <v>0</v>
      </c>
      <c r="L35" s="92">
        <f t="shared" si="13"/>
        <v>13</v>
      </c>
      <c r="M35" s="95"/>
      <c r="N35" s="96"/>
      <c r="O35" s="97">
        <f aca="true" t="shared" si="14" ref="O35:V35">SUM(O28:O34)</f>
        <v>255</v>
      </c>
      <c r="P35" s="97">
        <f t="shared" si="14"/>
        <v>385</v>
      </c>
      <c r="Q35" s="98">
        <f t="shared" si="14"/>
        <v>120</v>
      </c>
      <c r="R35" s="98">
        <f t="shared" si="14"/>
        <v>35</v>
      </c>
      <c r="S35" s="98">
        <f t="shared" si="14"/>
        <v>30</v>
      </c>
      <c r="T35" s="98">
        <f t="shared" si="14"/>
        <v>70</v>
      </c>
      <c r="U35" s="98">
        <f t="shared" si="14"/>
        <v>130</v>
      </c>
      <c r="V35" s="98">
        <f t="shared" si="14"/>
        <v>0</v>
      </c>
      <c r="W35" s="94">
        <f aca="true" t="shared" si="15" ref="W35:AB35">SUM(W30:W34)</f>
        <v>75</v>
      </c>
      <c r="X35" s="94">
        <f t="shared" si="15"/>
        <v>20</v>
      </c>
      <c r="Y35" s="94">
        <f t="shared" si="15"/>
        <v>15</v>
      </c>
      <c r="Z35" s="94">
        <f t="shared" si="15"/>
        <v>60</v>
      </c>
      <c r="AA35" s="94">
        <f t="shared" si="15"/>
        <v>90</v>
      </c>
      <c r="AB35" s="94">
        <f t="shared" si="15"/>
        <v>0</v>
      </c>
      <c r="AC35" s="100">
        <f aca="true" t="shared" si="16" ref="AC35:AH35">SUM(AC28:AC34)</f>
        <v>45</v>
      </c>
      <c r="AD35" s="100">
        <f t="shared" si="16"/>
        <v>15</v>
      </c>
      <c r="AE35" s="100">
        <f t="shared" si="16"/>
        <v>15</v>
      </c>
      <c r="AF35" s="100">
        <f t="shared" si="16"/>
        <v>10</v>
      </c>
      <c r="AG35" s="100">
        <f t="shared" si="16"/>
        <v>40</v>
      </c>
      <c r="AH35" s="230">
        <f t="shared" si="16"/>
        <v>0</v>
      </c>
      <c r="AI35" s="171"/>
      <c r="AJ35" s="87"/>
    </row>
    <row r="36" spans="1:36" ht="12.75">
      <c r="A36" s="52"/>
      <c r="B36" s="74"/>
      <c r="C36" s="85"/>
      <c r="D36" s="83"/>
      <c r="E36" s="209"/>
      <c r="F36" s="210"/>
      <c r="G36" s="83"/>
      <c r="H36" s="212"/>
      <c r="I36" s="53"/>
      <c r="J36" s="57"/>
      <c r="K36" s="64"/>
      <c r="L36" s="52"/>
      <c r="M36" s="36"/>
      <c r="N36" s="33"/>
      <c r="O36" s="72"/>
      <c r="P36" s="41"/>
      <c r="Q36" s="54"/>
      <c r="R36" s="55"/>
      <c r="S36" s="55"/>
      <c r="T36" s="55"/>
      <c r="U36" s="55"/>
      <c r="V36" s="56"/>
      <c r="W36" s="32"/>
      <c r="X36" s="34"/>
      <c r="Y36" s="34"/>
      <c r="Z36" s="34"/>
      <c r="AA36" s="34"/>
      <c r="AB36" s="31"/>
      <c r="AC36" s="14"/>
      <c r="AD36" s="14"/>
      <c r="AE36" s="14"/>
      <c r="AF36" s="14"/>
      <c r="AG36" s="34"/>
      <c r="AH36" s="35"/>
      <c r="AI36" s="79"/>
      <c r="AJ36" s="1"/>
    </row>
    <row r="37" spans="1:36" s="115" customFormat="1" ht="12.75">
      <c r="A37" s="89"/>
      <c r="B37" s="102" t="s">
        <v>155</v>
      </c>
      <c r="C37" s="103"/>
      <c r="D37" s="219"/>
      <c r="E37" s="220"/>
      <c r="F37" s="221"/>
      <c r="G37" s="219"/>
      <c r="H37" s="222"/>
      <c r="I37" s="106"/>
      <c r="J37" s="104"/>
      <c r="K37" s="88"/>
      <c r="L37" s="89"/>
      <c r="M37" s="108"/>
      <c r="N37" s="109"/>
      <c r="O37" s="110"/>
      <c r="P37" s="110"/>
      <c r="Q37" s="111"/>
      <c r="R37" s="112"/>
      <c r="S37" s="112"/>
      <c r="T37" s="112"/>
      <c r="U37" s="112"/>
      <c r="V37" s="113"/>
      <c r="W37" s="106"/>
      <c r="X37" s="104"/>
      <c r="Y37" s="104"/>
      <c r="Z37" s="104"/>
      <c r="AA37" s="104"/>
      <c r="AB37" s="107"/>
      <c r="AC37" s="114"/>
      <c r="AD37" s="114"/>
      <c r="AE37" s="114"/>
      <c r="AF37" s="114"/>
      <c r="AG37" s="104"/>
      <c r="AH37" s="105"/>
      <c r="AI37" s="174"/>
      <c r="AJ37" s="90"/>
    </row>
    <row r="38" spans="1:36" ht="12.75">
      <c r="A38" s="52">
        <v>1</v>
      </c>
      <c r="B38" s="75" t="s">
        <v>193</v>
      </c>
      <c r="C38" s="84"/>
      <c r="D38" s="34"/>
      <c r="E38" s="35"/>
      <c r="F38" s="32">
        <v>1</v>
      </c>
      <c r="G38" s="13"/>
      <c r="H38" s="35"/>
      <c r="I38" s="53">
        <f aca="true" t="shared" si="17" ref="I38:K46">C38+F38</f>
        <v>1</v>
      </c>
      <c r="J38" s="57">
        <f t="shared" si="17"/>
        <v>0</v>
      </c>
      <c r="K38" s="64">
        <f t="shared" si="17"/>
        <v>0</v>
      </c>
      <c r="L38" s="52">
        <f>SUM(I38:K38)</f>
        <v>1</v>
      </c>
      <c r="M38" s="36"/>
      <c r="N38" s="33" t="s">
        <v>80</v>
      </c>
      <c r="O38" s="72">
        <f>SUM(Q38:T38)</f>
        <v>20</v>
      </c>
      <c r="P38" s="41">
        <f>SUM(Q38:V38)</f>
        <v>30</v>
      </c>
      <c r="Q38" s="54">
        <f aca="true" t="shared" si="18" ref="Q38:V46">W38+AC38</f>
        <v>10</v>
      </c>
      <c r="R38" s="55">
        <f t="shared" si="18"/>
        <v>10</v>
      </c>
      <c r="S38" s="55">
        <f t="shared" si="18"/>
        <v>0</v>
      </c>
      <c r="T38" s="55">
        <f t="shared" si="18"/>
        <v>0</v>
      </c>
      <c r="U38" s="55">
        <f t="shared" si="18"/>
        <v>10</v>
      </c>
      <c r="V38" s="56">
        <f t="shared" si="18"/>
        <v>0</v>
      </c>
      <c r="W38" s="32"/>
      <c r="X38" s="34"/>
      <c r="Y38" s="34"/>
      <c r="Z38" s="34"/>
      <c r="AA38" s="34"/>
      <c r="AB38" s="31"/>
      <c r="AC38" s="32">
        <v>10</v>
      </c>
      <c r="AD38" s="14">
        <v>10</v>
      </c>
      <c r="AE38" s="14"/>
      <c r="AF38" s="14"/>
      <c r="AG38" s="34">
        <v>10</v>
      </c>
      <c r="AH38" s="35"/>
      <c r="AI38" s="77" t="s">
        <v>194</v>
      </c>
      <c r="AJ38" s="1"/>
    </row>
    <row r="39" spans="1:36" ht="12.75">
      <c r="A39" s="52">
        <v>2</v>
      </c>
      <c r="B39" s="75" t="s">
        <v>103</v>
      </c>
      <c r="C39" s="14"/>
      <c r="D39" s="34"/>
      <c r="E39" s="35"/>
      <c r="F39" s="32">
        <v>1</v>
      </c>
      <c r="G39" s="13"/>
      <c r="H39" s="35"/>
      <c r="I39" s="53">
        <f t="shared" si="17"/>
        <v>1</v>
      </c>
      <c r="J39" s="57">
        <f t="shared" si="17"/>
        <v>0</v>
      </c>
      <c r="K39" s="64">
        <f t="shared" si="17"/>
        <v>0</v>
      </c>
      <c r="L39" s="52">
        <f aca="true" t="shared" si="19" ref="L39:L46">SUM(I39:K39)</f>
        <v>1</v>
      </c>
      <c r="M39" s="36"/>
      <c r="N39" s="33" t="s">
        <v>80</v>
      </c>
      <c r="O39" s="72">
        <f aca="true" t="shared" si="20" ref="O39:O46">SUM(Q39:T39)</f>
        <v>20</v>
      </c>
      <c r="P39" s="41">
        <f aca="true" t="shared" si="21" ref="P39:P46">SUM(Q39:V39)</f>
        <v>30</v>
      </c>
      <c r="Q39" s="54">
        <f t="shared" si="18"/>
        <v>10</v>
      </c>
      <c r="R39" s="55">
        <f t="shared" si="18"/>
        <v>10</v>
      </c>
      <c r="S39" s="55">
        <f t="shared" si="18"/>
        <v>0</v>
      </c>
      <c r="T39" s="55">
        <f t="shared" si="18"/>
        <v>0</v>
      </c>
      <c r="U39" s="55">
        <f t="shared" si="18"/>
        <v>10</v>
      </c>
      <c r="V39" s="56">
        <f t="shared" si="18"/>
        <v>0</v>
      </c>
      <c r="W39" s="32"/>
      <c r="X39" s="34"/>
      <c r="Y39" s="34"/>
      <c r="Z39" s="34"/>
      <c r="AA39" s="34"/>
      <c r="AB39" s="31"/>
      <c r="AC39" s="32">
        <v>10</v>
      </c>
      <c r="AD39" s="14">
        <v>10</v>
      </c>
      <c r="AE39" s="34"/>
      <c r="AF39" s="34"/>
      <c r="AG39" s="34">
        <v>10</v>
      </c>
      <c r="AH39" s="35"/>
      <c r="AI39" s="78" t="s">
        <v>43</v>
      </c>
      <c r="AJ39" s="1"/>
    </row>
    <row r="40" spans="1:36" ht="25.5">
      <c r="A40" s="52">
        <v>3</v>
      </c>
      <c r="B40" s="74" t="s">
        <v>167</v>
      </c>
      <c r="C40" s="14"/>
      <c r="D40" s="34"/>
      <c r="E40" s="35"/>
      <c r="F40" s="32">
        <v>2</v>
      </c>
      <c r="G40" s="34"/>
      <c r="H40" s="31"/>
      <c r="I40" s="53">
        <f t="shared" si="17"/>
        <v>2</v>
      </c>
      <c r="J40" s="57">
        <f t="shared" si="17"/>
        <v>0</v>
      </c>
      <c r="K40" s="64">
        <f t="shared" si="17"/>
        <v>0</v>
      </c>
      <c r="L40" s="52">
        <f t="shared" si="19"/>
        <v>2</v>
      </c>
      <c r="M40" s="36"/>
      <c r="N40" s="33" t="s">
        <v>76</v>
      </c>
      <c r="O40" s="72">
        <f t="shared" si="20"/>
        <v>70</v>
      </c>
      <c r="P40" s="41">
        <f t="shared" si="21"/>
        <v>95</v>
      </c>
      <c r="Q40" s="54">
        <f t="shared" si="18"/>
        <v>30</v>
      </c>
      <c r="R40" s="55">
        <f t="shared" si="18"/>
        <v>0</v>
      </c>
      <c r="S40" s="55">
        <f t="shared" si="18"/>
        <v>40</v>
      </c>
      <c r="T40" s="55">
        <f t="shared" si="18"/>
        <v>0</v>
      </c>
      <c r="U40" s="55">
        <f t="shared" si="18"/>
        <v>25</v>
      </c>
      <c r="V40" s="56">
        <f t="shared" si="18"/>
        <v>0</v>
      </c>
      <c r="W40" s="32"/>
      <c r="X40" s="34"/>
      <c r="Y40" s="34"/>
      <c r="Z40" s="34"/>
      <c r="AA40" s="34"/>
      <c r="AB40" s="31"/>
      <c r="AC40" s="14">
        <v>30</v>
      </c>
      <c r="AD40" s="14"/>
      <c r="AE40" s="14">
        <v>40</v>
      </c>
      <c r="AF40" s="14"/>
      <c r="AG40" s="34">
        <v>25</v>
      </c>
      <c r="AH40" s="35"/>
      <c r="AI40" s="82" t="s">
        <v>44</v>
      </c>
      <c r="AJ40" s="1"/>
    </row>
    <row r="41" spans="1:36" ht="12.75">
      <c r="A41" s="52">
        <v>4</v>
      </c>
      <c r="B41" s="74" t="s">
        <v>184</v>
      </c>
      <c r="C41" s="14">
        <v>2</v>
      </c>
      <c r="D41" s="34"/>
      <c r="E41" s="35"/>
      <c r="F41" s="32"/>
      <c r="G41" s="34"/>
      <c r="H41" s="31"/>
      <c r="I41" s="53">
        <f t="shared" si="17"/>
        <v>2</v>
      </c>
      <c r="J41" s="57">
        <f t="shared" si="17"/>
        <v>0</v>
      </c>
      <c r="K41" s="64">
        <f t="shared" si="17"/>
        <v>0</v>
      </c>
      <c r="L41" s="52">
        <f t="shared" si="19"/>
        <v>2</v>
      </c>
      <c r="M41" s="36" t="s">
        <v>80</v>
      </c>
      <c r="N41" s="33"/>
      <c r="O41" s="72">
        <f t="shared" si="20"/>
        <v>20</v>
      </c>
      <c r="P41" s="41">
        <f t="shared" si="21"/>
        <v>50</v>
      </c>
      <c r="Q41" s="54">
        <f t="shared" si="18"/>
        <v>20</v>
      </c>
      <c r="R41" s="55">
        <f t="shared" si="18"/>
        <v>0</v>
      </c>
      <c r="S41" s="55">
        <f t="shared" si="18"/>
        <v>0</v>
      </c>
      <c r="T41" s="55">
        <f t="shared" si="18"/>
        <v>0</v>
      </c>
      <c r="U41" s="55">
        <f t="shared" si="18"/>
        <v>30</v>
      </c>
      <c r="V41" s="56">
        <f t="shared" si="18"/>
        <v>0</v>
      </c>
      <c r="W41" s="32">
        <v>20</v>
      </c>
      <c r="X41" s="34"/>
      <c r="Y41" s="34">
        <v>0</v>
      </c>
      <c r="Z41" s="34"/>
      <c r="AA41" s="34">
        <v>30</v>
      </c>
      <c r="AB41" s="31"/>
      <c r="AC41" s="14"/>
      <c r="AD41" s="14"/>
      <c r="AE41" s="14"/>
      <c r="AF41" s="14"/>
      <c r="AG41" s="34"/>
      <c r="AH41" s="35"/>
      <c r="AI41" s="78" t="s">
        <v>43</v>
      </c>
      <c r="AJ41" s="1"/>
    </row>
    <row r="42" spans="1:36" ht="25.5">
      <c r="A42" s="52">
        <v>5</v>
      </c>
      <c r="B42" s="74" t="s">
        <v>186</v>
      </c>
      <c r="C42" s="14"/>
      <c r="D42" s="34"/>
      <c r="E42" s="35"/>
      <c r="F42" s="32">
        <v>1</v>
      </c>
      <c r="G42" s="34"/>
      <c r="H42" s="31"/>
      <c r="I42" s="53">
        <f t="shared" si="17"/>
        <v>1</v>
      </c>
      <c r="J42" s="57">
        <f t="shared" si="17"/>
        <v>0</v>
      </c>
      <c r="K42" s="64">
        <f t="shared" si="17"/>
        <v>0</v>
      </c>
      <c r="L42" s="52">
        <f t="shared" si="19"/>
        <v>1</v>
      </c>
      <c r="M42" s="36"/>
      <c r="N42" s="33" t="s">
        <v>80</v>
      </c>
      <c r="O42" s="72">
        <f t="shared" si="20"/>
        <v>20</v>
      </c>
      <c r="P42" s="41">
        <f t="shared" si="21"/>
        <v>30</v>
      </c>
      <c r="Q42" s="54">
        <f t="shared" si="18"/>
        <v>10</v>
      </c>
      <c r="R42" s="55">
        <f t="shared" si="18"/>
        <v>10</v>
      </c>
      <c r="S42" s="55">
        <f t="shared" si="18"/>
        <v>0</v>
      </c>
      <c r="T42" s="55">
        <f t="shared" si="18"/>
        <v>0</v>
      </c>
      <c r="U42" s="55">
        <f t="shared" si="18"/>
        <v>10</v>
      </c>
      <c r="V42" s="56">
        <f t="shared" si="18"/>
        <v>0</v>
      </c>
      <c r="W42" s="32"/>
      <c r="X42" s="34"/>
      <c r="Y42" s="34"/>
      <c r="Z42" s="34"/>
      <c r="AA42" s="34"/>
      <c r="AB42" s="31"/>
      <c r="AC42" s="14">
        <v>10</v>
      </c>
      <c r="AD42" s="14">
        <v>10</v>
      </c>
      <c r="AE42" s="14"/>
      <c r="AF42" s="14"/>
      <c r="AG42" s="34">
        <v>10</v>
      </c>
      <c r="AH42" s="35"/>
      <c r="AI42" s="78" t="s">
        <v>43</v>
      </c>
      <c r="AJ42" s="1"/>
    </row>
    <row r="43" spans="1:36" ht="25.5">
      <c r="A43" s="52">
        <v>6</v>
      </c>
      <c r="B43" s="74" t="s">
        <v>185</v>
      </c>
      <c r="C43" s="14">
        <v>2</v>
      </c>
      <c r="D43" s="34"/>
      <c r="E43" s="35"/>
      <c r="F43" s="32"/>
      <c r="G43" s="34"/>
      <c r="H43" s="31"/>
      <c r="I43" s="53">
        <f t="shared" si="17"/>
        <v>2</v>
      </c>
      <c r="J43" s="57">
        <f t="shared" si="17"/>
        <v>0</v>
      </c>
      <c r="K43" s="64">
        <f t="shared" si="17"/>
        <v>0</v>
      </c>
      <c r="L43" s="52">
        <f t="shared" si="19"/>
        <v>2</v>
      </c>
      <c r="M43" s="36" t="s">
        <v>80</v>
      </c>
      <c r="N43" s="33"/>
      <c r="O43" s="72">
        <f t="shared" si="20"/>
        <v>10</v>
      </c>
      <c r="P43" s="41">
        <f t="shared" si="21"/>
        <v>25</v>
      </c>
      <c r="Q43" s="54">
        <f t="shared" si="18"/>
        <v>10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15</v>
      </c>
      <c r="V43" s="56">
        <f t="shared" si="18"/>
        <v>0</v>
      </c>
      <c r="W43" s="32">
        <v>10</v>
      </c>
      <c r="X43" s="34"/>
      <c r="Y43" s="34"/>
      <c r="Z43" s="34"/>
      <c r="AA43" s="34">
        <v>15</v>
      </c>
      <c r="AB43" s="31"/>
      <c r="AC43" s="14"/>
      <c r="AD43" s="14"/>
      <c r="AE43" s="14"/>
      <c r="AF43" s="14"/>
      <c r="AG43" s="34"/>
      <c r="AH43" s="35"/>
      <c r="AI43" s="78" t="s">
        <v>43</v>
      </c>
      <c r="AJ43" s="1"/>
    </row>
    <row r="44" spans="1:36" ht="12.75">
      <c r="A44" s="52">
        <v>7</v>
      </c>
      <c r="B44" s="74" t="s">
        <v>209</v>
      </c>
      <c r="C44" s="14">
        <v>2</v>
      </c>
      <c r="D44" s="34"/>
      <c r="E44" s="35"/>
      <c r="F44" s="32"/>
      <c r="G44" s="34"/>
      <c r="H44" s="31"/>
      <c r="I44" s="53">
        <f t="shared" si="17"/>
        <v>2</v>
      </c>
      <c r="J44" s="57">
        <f t="shared" si="17"/>
        <v>0</v>
      </c>
      <c r="K44" s="64">
        <f t="shared" si="17"/>
        <v>0</v>
      </c>
      <c r="L44" s="52">
        <f t="shared" si="19"/>
        <v>2</v>
      </c>
      <c r="M44" s="36" t="s">
        <v>76</v>
      </c>
      <c r="N44" s="33"/>
      <c r="O44" s="72">
        <f t="shared" si="20"/>
        <v>40</v>
      </c>
      <c r="P44" s="41">
        <f t="shared" si="21"/>
        <v>50</v>
      </c>
      <c r="Q44" s="54">
        <f t="shared" si="18"/>
        <v>20</v>
      </c>
      <c r="R44" s="55">
        <f t="shared" si="18"/>
        <v>20</v>
      </c>
      <c r="S44" s="55">
        <f t="shared" si="18"/>
        <v>0</v>
      </c>
      <c r="T44" s="55">
        <f t="shared" si="18"/>
        <v>0</v>
      </c>
      <c r="U44" s="55">
        <f t="shared" si="18"/>
        <v>10</v>
      </c>
      <c r="V44" s="56">
        <f t="shared" si="18"/>
        <v>0</v>
      </c>
      <c r="W44" s="32">
        <v>20</v>
      </c>
      <c r="X44" s="34">
        <v>20</v>
      </c>
      <c r="Y44" s="34"/>
      <c r="Z44" s="34"/>
      <c r="AA44" s="34">
        <v>10</v>
      </c>
      <c r="AB44" s="31"/>
      <c r="AC44" s="14"/>
      <c r="AD44" s="14"/>
      <c r="AE44" s="14"/>
      <c r="AF44" s="14"/>
      <c r="AG44" s="34"/>
      <c r="AH44" s="35"/>
      <c r="AI44" s="78" t="s">
        <v>43</v>
      </c>
      <c r="AJ44" s="1"/>
    </row>
    <row r="45" spans="1:36" ht="12.75">
      <c r="A45" s="52">
        <v>8</v>
      </c>
      <c r="B45" s="74" t="s">
        <v>116</v>
      </c>
      <c r="C45" s="14">
        <v>1</v>
      </c>
      <c r="D45" s="34"/>
      <c r="E45" s="35"/>
      <c r="F45" s="32"/>
      <c r="G45" s="34"/>
      <c r="H45" s="31"/>
      <c r="I45" s="53">
        <f t="shared" si="17"/>
        <v>1</v>
      </c>
      <c r="J45" s="57">
        <f t="shared" si="17"/>
        <v>0</v>
      </c>
      <c r="K45" s="64">
        <f t="shared" si="17"/>
        <v>0</v>
      </c>
      <c r="L45" s="52">
        <f t="shared" si="19"/>
        <v>1</v>
      </c>
      <c r="M45" s="36" t="s">
        <v>80</v>
      </c>
      <c r="N45" s="33"/>
      <c r="O45" s="72">
        <f t="shared" si="20"/>
        <v>30</v>
      </c>
      <c r="P45" s="41">
        <f t="shared" si="21"/>
        <v>40</v>
      </c>
      <c r="Q45" s="54">
        <f t="shared" si="18"/>
        <v>10</v>
      </c>
      <c r="R45" s="55">
        <f t="shared" si="18"/>
        <v>10</v>
      </c>
      <c r="S45" s="55">
        <f t="shared" si="18"/>
        <v>10</v>
      </c>
      <c r="T45" s="55">
        <f t="shared" si="18"/>
        <v>0</v>
      </c>
      <c r="U45" s="55">
        <f t="shared" si="18"/>
        <v>10</v>
      </c>
      <c r="V45" s="56">
        <f t="shared" si="18"/>
        <v>0</v>
      </c>
      <c r="W45" s="32">
        <v>10</v>
      </c>
      <c r="X45" s="34">
        <v>10</v>
      </c>
      <c r="Y45" s="34">
        <v>10</v>
      </c>
      <c r="Z45" s="34"/>
      <c r="AA45" s="34">
        <v>10</v>
      </c>
      <c r="AB45" s="31"/>
      <c r="AC45" s="14"/>
      <c r="AD45" s="14"/>
      <c r="AE45" s="14"/>
      <c r="AF45" s="14"/>
      <c r="AG45" s="34"/>
      <c r="AH45" s="35"/>
      <c r="AI45" s="79" t="s">
        <v>43</v>
      </c>
      <c r="AJ45" s="1"/>
    </row>
    <row r="46" spans="1:36" ht="12.75">
      <c r="A46" s="52">
        <v>9</v>
      </c>
      <c r="B46" s="74" t="s">
        <v>152</v>
      </c>
      <c r="C46" s="14"/>
      <c r="D46" s="34"/>
      <c r="E46" s="35"/>
      <c r="F46" s="32">
        <v>1</v>
      </c>
      <c r="G46" s="34"/>
      <c r="H46" s="31"/>
      <c r="I46" s="53">
        <f t="shared" si="17"/>
        <v>1</v>
      </c>
      <c r="J46" s="57">
        <f t="shared" si="17"/>
        <v>0</v>
      </c>
      <c r="K46" s="64">
        <f t="shared" si="17"/>
        <v>0</v>
      </c>
      <c r="L46" s="52">
        <f t="shared" si="19"/>
        <v>1</v>
      </c>
      <c r="M46" s="36"/>
      <c r="N46" s="33" t="s">
        <v>76</v>
      </c>
      <c r="O46" s="72">
        <f t="shared" si="20"/>
        <v>30</v>
      </c>
      <c r="P46" s="41">
        <f t="shared" si="21"/>
        <v>40</v>
      </c>
      <c r="Q46" s="54">
        <f t="shared" si="18"/>
        <v>10</v>
      </c>
      <c r="R46" s="55">
        <f t="shared" si="18"/>
        <v>20</v>
      </c>
      <c r="S46" s="55">
        <f t="shared" si="18"/>
        <v>0</v>
      </c>
      <c r="T46" s="55">
        <f t="shared" si="18"/>
        <v>0</v>
      </c>
      <c r="U46" s="55">
        <f t="shared" si="18"/>
        <v>10</v>
      </c>
      <c r="V46" s="56">
        <f t="shared" si="18"/>
        <v>0</v>
      </c>
      <c r="W46" s="32"/>
      <c r="X46" s="34"/>
      <c r="Y46" s="34"/>
      <c r="Z46" s="34"/>
      <c r="AA46" s="34"/>
      <c r="AB46" s="31"/>
      <c r="AC46" s="14">
        <v>10</v>
      </c>
      <c r="AD46" s="14">
        <v>20</v>
      </c>
      <c r="AE46" s="14"/>
      <c r="AF46" s="14"/>
      <c r="AG46" s="35">
        <v>10</v>
      </c>
      <c r="AH46" s="34"/>
      <c r="AI46" s="235" t="s">
        <v>194</v>
      </c>
      <c r="AJ46" s="1"/>
    </row>
    <row r="47" spans="1:36" s="101" customFormat="1" ht="12.75">
      <c r="A47" s="86"/>
      <c r="B47" s="91" t="s">
        <v>32</v>
      </c>
      <c r="C47" s="100">
        <f>SUM(C38:C46)</f>
        <v>7</v>
      </c>
      <c r="D47" s="100">
        <f aca="true" t="shared" si="22" ref="D47:L47">SUM(D38:D46)</f>
        <v>0</v>
      </c>
      <c r="E47" s="100">
        <f t="shared" si="22"/>
        <v>0</v>
      </c>
      <c r="F47" s="100">
        <f t="shared" si="22"/>
        <v>6</v>
      </c>
      <c r="G47" s="100">
        <f t="shared" si="22"/>
        <v>0</v>
      </c>
      <c r="H47" s="100">
        <f t="shared" si="22"/>
        <v>0</v>
      </c>
      <c r="I47" s="92">
        <f t="shared" si="22"/>
        <v>13</v>
      </c>
      <c r="J47" s="92">
        <f t="shared" si="22"/>
        <v>0</v>
      </c>
      <c r="K47" s="92">
        <f t="shared" si="22"/>
        <v>0</v>
      </c>
      <c r="L47" s="92">
        <f t="shared" si="22"/>
        <v>13</v>
      </c>
      <c r="M47" s="95"/>
      <c r="N47" s="96"/>
      <c r="O47" s="97">
        <f aca="true" t="shared" si="23" ref="O47:AB47">SUM(O38:O46)</f>
        <v>260</v>
      </c>
      <c r="P47" s="97">
        <v>390</v>
      </c>
      <c r="Q47" s="98">
        <f t="shared" si="23"/>
        <v>130</v>
      </c>
      <c r="R47" s="98">
        <f t="shared" si="23"/>
        <v>80</v>
      </c>
      <c r="S47" s="98">
        <f t="shared" si="23"/>
        <v>50</v>
      </c>
      <c r="T47" s="98">
        <f t="shared" si="23"/>
        <v>0</v>
      </c>
      <c r="U47" s="98">
        <f t="shared" si="23"/>
        <v>130</v>
      </c>
      <c r="V47" s="98">
        <f t="shared" si="23"/>
        <v>0</v>
      </c>
      <c r="W47" s="94">
        <f t="shared" si="23"/>
        <v>60</v>
      </c>
      <c r="X47" s="94">
        <f t="shared" si="23"/>
        <v>30</v>
      </c>
      <c r="Y47" s="94">
        <f t="shared" si="23"/>
        <v>10</v>
      </c>
      <c r="Z47" s="94">
        <f t="shared" si="23"/>
        <v>0</v>
      </c>
      <c r="AA47" s="94">
        <f>SUM(AA38:AA46)</f>
        <v>65</v>
      </c>
      <c r="AB47" s="94">
        <f t="shared" si="23"/>
        <v>0</v>
      </c>
      <c r="AC47" s="100">
        <f aca="true" t="shared" si="24" ref="AC47:AH47">SUM(AC38:AC46)</f>
        <v>70</v>
      </c>
      <c r="AD47" s="100">
        <f t="shared" si="24"/>
        <v>50</v>
      </c>
      <c r="AE47" s="100">
        <f t="shared" si="24"/>
        <v>40</v>
      </c>
      <c r="AF47" s="100">
        <f t="shared" si="24"/>
        <v>0</v>
      </c>
      <c r="AG47" s="230">
        <f t="shared" si="24"/>
        <v>65</v>
      </c>
      <c r="AH47" s="138">
        <f t="shared" si="24"/>
        <v>0</v>
      </c>
      <c r="AI47" s="236"/>
      <c r="AJ47" s="87"/>
    </row>
    <row r="48" spans="1:36" ht="12.75">
      <c r="A48" s="52"/>
      <c r="B48" s="74"/>
      <c r="C48" s="85"/>
      <c r="D48" s="83"/>
      <c r="E48" s="209"/>
      <c r="F48" s="210"/>
      <c r="G48" s="83"/>
      <c r="H48" s="212"/>
      <c r="I48" s="53"/>
      <c r="J48" s="57"/>
      <c r="K48" s="64"/>
      <c r="L48" s="52"/>
      <c r="M48" s="36"/>
      <c r="N48" s="33"/>
      <c r="O48" s="72"/>
      <c r="P48" s="41"/>
      <c r="Q48" s="54"/>
      <c r="R48" s="55"/>
      <c r="S48" s="55"/>
      <c r="T48" s="55"/>
      <c r="U48" s="55"/>
      <c r="V48" s="56"/>
      <c r="W48" s="32"/>
      <c r="X48" s="34"/>
      <c r="Y48" s="34"/>
      <c r="Z48" s="34"/>
      <c r="AA48" s="34"/>
      <c r="AB48" s="31"/>
      <c r="AC48" s="14"/>
      <c r="AD48" s="14"/>
      <c r="AE48" s="14"/>
      <c r="AF48" s="14"/>
      <c r="AG48" s="35"/>
      <c r="AH48" s="34"/>
      <c r="AI48" s="76"/>
      <c r="AJ48" s="1"/>
    </row>
    <row r="49" spans="1:36" s="150" customFormat="1" ht="13.5" thickBot="1">
      <c r="A49" s="147"/>
      <c r="B49" s="233" t="s">
        <v>215</v>
      </c>
      <c r="C49" s="144">
        <f aca="true" t="shared" si="25" ref="C49:L49">SUM(C25+C47)</f>
        <v>30</v>
      </c>
      <c r="D49" s="144">
        <f t="shared" si="25"/>
        <v>0</v>
      </c>
      <c r="E49" s="144">
        <f t="shared" si="25"/>
        <v>0</v>
      </c>
      <c r="F49" s="144">
        <f t="shared" si="25"/>
        <v>30</v>
      </c>
      <c r="G49" s="144">
        <f t="shared" si="25"/>
        <v>0</v>
      </c>
      <c r="H49" s="144">
        <f t="shared" si="25"/>
        <v>0</v>
      </c>
      <c r="I49" s="148">
        <f>SUM(I25+I47)</f>
        <v>60</v>
      </c>
      <c r="J49" s="148">
        <f t="shared" si="25"/>
        <v>0</v>
      </c>
      <c r="K49" s="148">
        <f t="shared" si="25"/>
        <v>0</v>
      </c>
      <c r="L49" s="148">
        <f t="shared" si="25"/>
        <v>60</v>
      </c>
      <c r="M49" s="145"/>
      <c r="N49" s="146"/>
      <c r="O49" s="147">
        <f aca="true" t="shared" si="26" ref="O49:AH49">SUM(O25+O47)</f>
        <v>1280</v>
      </c>
      <c r="P49" s="202">
        <f t="shared" si="26"/>
        <v>1865</v>
      </c>
      <c r="Q49" s="202">
        <f t="shared" si="26"/>
        <v>430</v>
      </c>
      <c r="R49" s="202">
        <f t="shared" si="26"/>
        <v>150</v>
      </c>
      <c r="S49" s="202">
        <f t="shared" si="26"/>
        <v>240</v>
      </c>
      <c r="T49" s="202">
        <f t="shared" si="26"/>
        <v>460</v>
      </c>
      <c r="U49" s="202">
        <f t="shared" si="26"/>
        <v>345</v>
      </c>
      <c r="V49" s="202">
        <f t="shared" si="26"/>
        <v>240</v>
      </c>
      <c r="W49" s="202">
        <f t="shared" si="26"/>
        <v>210</v>
      </c>
      <c r="X49" s="202">
        <f t="shared" si="26"/>
        <v>65</v>
      </c>
      <c r="Y49" s="202">
        <f t="shared" si="26"/>
        <v>85</v>
      </c>
      <c r="Z49" s="202">
        <f t="shared" si="26"/>
        <v>210</v>
      </c>
      <c r="AA49" s="202">
        <f t="shared" si="26"/>
        <v>175</v>
      </c>
      <c r="AB49" s="202">
        <f t="shared" si="26"/>
        <v>0</v>
      </c>
      <c r="AC49" s="202">
        <f t="shared" si="26"/>
        <v>220</v>
      </c>
      <c r="AD49" s="202">
        <f t="shared" si="26"/>
        <v>85</v>
      </c>
      <c r="AE49" s="202">
        <f t="shared" si="26"/>
        <v>155</v>
      </c>
      <c r="AF49" s="202">
        <f t="shared" si="26"/>
        <v>250</v>
      </c>
      <c r="AG49" s="234">
        <f t="shared" si="26"/>
        <v>160</v>
      </c>
      <c r="AH49" s="224">
        <f t="shared" si="26"/>
        <v>240</v>
      </c>
      <c r="AI49" s="149"/>
      <c r="AJ49" s="142"/>
    </row>
    <row r="50" spans="1:36" s="150" customFormat="1" ht="13.5" thickBot="1">
      <c r="A50" s="289" t="s">
        <v>216</v>
      </c>
      <c r="B50" s="290"/>
      <c r="C50" s="223">
        <f aca="true" t="shared" si="27" ref="C50:L50">SUM(C25+C35)</f>
        <v>30</v>
      </c>
      <c r="D50" s="223">
        <f t="shared" si="27"/>
        <v>0</v>
      </c>
      <c r="E50" s="223">
        <f t="shared" si="27"/>
        <v>0</v>
      </c>
      <c r="F50" s="223">
        <f t="shared" si="27"/>
        <v>30</v>
      </c>
      <c r="G50" s="223">
        <f t="shared" si="27"/>
        <v>0</v>
      </c>
      <c r="H50" s="223">
        <f t="shared" si="27"/>
        <v>0</v>
      </c>
      <c r="I50" s="151">
        <f t="shared" si="27"/>
        <v>60</v>
      </c>
      <c r="J50" s="151">
        <f t="shared" si="27"/>
        <v>0</v>
      </c>
      <c r="K50" s="151">
        <f t="shared" si="27"/>
        <v>0</v>
      </c>
      <c r="L50" s="151">
        <f t="shared" si="27"/>
        <v>60</v>
      </c>
      <c r="M50" s="152"/>
      <c r="N50" s="153"/>
      <c r="O50" s="154">
        <f aca="true" t="shared" si="28" ref="O50:AH50">SUM(O25+O35)</f>
        <v>1275</v>
      </c>
      <c r="P50" s="201">
        <f t="shared" si="28"/>
        <v>1860</v>
      </c>
      <c r="Q50" s="201">
        <f t="shared" si="28"/>
        <v>420</v>
      </c>
      <c r="R50" s="201">
        <f t="shared" si="28"/>
        <v>105</v>
      </c>
      <c r="S50" s="201">
        <f t="shared" si="28"/>
        <v>220</v>
      </c>
      <c r="T50" s="201">
        <f t="shared" si="28"/>
        <v>530</v>
      </c>
      <c r="U50" s="201">
        <f t="shared" si="28"/>
        <v>345</v>
      </c>
      <c r="V50" s="201">
        <f t="shared" si="28"/>
        <v>240</v>
      </c>
      <c r="W50" s="201">
        <f t="shared" si="28"/>
        <v>225</v>
      </c>
      <c r="X50" s="201">
        <f t="shared" si="28"/>
        <v>55</v>
      </c>
      <c r="Y50" s="201">
        <f t="shared" si="28"/>
        <v>90</v>
      </c>
      <c r="Z50" s="201">
        <f t="shared" si="28"/>
        <v>270</v>
      </c>
      <c r="AA50" s="201">
        <f t="shared" si="28"/>
        <v>200</v>
      </c>
      <c r="AB50" s="201">
        <f t="shared" si="28"/>
        <v>0</v>
      </c>
      <c r="AC50" s="201">
        <f t="shared" si="28"/>
        <v>195</v>
      </c>
      <c r="AD50" s="201">
        <f t="shared" si="28"/>
        <v>50</v>
      </c>
      <c r="AE50" s="201">
        <f t="shared" si="28"/>
        <v>130</v>
      </c>
      <c r="AF50" s="201">
        <f t="shared" si="28"/>
        <v>260</v>
      </c>
      <c r="AG50" s="201">
        <f t="shared" si="28"/>
        <v>135</v>
      </c>
      <c r="AH50" s="237">
        <f t="shared" si="28"/>
        <v>240</v>
      </c>
      <c r="AI50" s="155"/>
      <c r="AJ50" s="142"/>
    </row>
    <row r="51" spans="1:36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5"/>
      <c r="O51" s="15"/>
      <c r="P51" s="15"/>
      <c r="Q51" s="18"/>
      <c r="R51" s="18"/>
      <c r="S51" s="18"/>
      <c r="T51" s="18"/>
      <c r="U51" s="18"/>
      <c r="V51" s="19"/>
      <c r="W51" s="1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6"/>
      <c r="AJ51" s="7"/>
    </row>
    <row r="52" spans="1:36" ht="12.75">
      <c r="A52" s="280" t="s">
        <v>24</v>
      </c>
      <c r="B52" s="281"/>
      <c r="C52" s="282" t="s">
        <v>25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56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"/>
    </row>
    <row r="53" spans="1:36" ht="12.75">
      <c r="A53" s="279" t="s">
        <v>40</v>
      </c>
      <c r="B53" s="251"/>
      <c r="C53" s="251" t="s">
        <v>7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60" t="s">
        <v>27</v>
      </c>
      <c r="S53" s="23"/>
      <c r="T53" s="23"/>
      <c r="U53" s="23"/>
      <c r="V53" s="24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"/>
    </row>
    <row r="54" spans="1:36" ht="12.75">
      <c r="A54" s="249" t="s">
        <v>36</v>
      </c>
      <c r="B54" s="250"/>
      <c r="C54" s="251" t="s">
        <v>8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" t="s">
        <v>15</v>
      </c>
      <c r="S54" s="23"/>
      <c r="T54" s="23"/>
      <c r="U54" s="24"/>
      <c r="V54" s="63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"/>
    </row>
    <row r="55" spans="1:36" ht="13.5" thickBot="1">
      <c r="A55" s="249"/>
      <c r="B55" s="250"/>
      <c r="C55" s="250" t="s">
        <v>11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61" t="s">
        <v>39</v>
      </c>
      <c r="S55" s="26"/>
      <c r="T55" s="26"/>
      <c r="U55" s="27"/>
      <c r="V55" s="62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"/>
    </row>
    <row r="56" spans="1:36" ht="13.5" thickBot="1">
      <c r="A56" s="257"/>
      <c r="B56" s="258"/>
      <c r="C56" s="259" t="s">
        <v>38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1"/>
      <c r="R56" s="68"/>
      <c r="S56" s="66"/>
      <c r="T56" s="66"/>
      <c r="U56" s="66"/>
      <c r="V56" s="65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"/>
    </row>
    <row r="57" spans="1:36" ht="12.75">
      <c r="A57" s="268" t="s">
        <v>21</v>
      </c>
      <c r="B57" s="269"/>
      <c r="C57" s="252" t="s">
        <v>19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4"/>
      <c r="N57" s="252" t="s">
        <v>20</v>
      </c>
      <c r="O57" s="253"/>
      <c r="P57" s="255"/>
      <c r="Q57" s="256"/>
      <c r="R57" s="67"/>
      <c r="S57" s="1"/>
      <c r="T57" s="1"/>
      <c r="U57" s="1"/>
      <c r="V57" s="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272" t="s">
        <v>16</v>
      </c>
      <c r="B58" s="273"/>
      <c r="C58" s="274">
        <v>15</v>
      </c>
      <c r="D58" s="275"/>
      <c r="E58" s="275"/>
      <c r="F58" s="275"/>
      <c r="G58" s="275"/>
      <c r="H58" s="275"/>
      <c r="I58" s="275"/>
      <c r="J58" s="275"/>
      <c r="K58" s="275"/>
      <c r="L58" s="275"/>
      <c r="M58" s="276"/>
      <c r="N58" s="274">
        <v>15</v>
      </c>
      <c r="O58" s="275"/>
      <c r="P58" s="275"/>
      <c r="Q58" s="278"/>
      <c r="R58" s="4"/>
      <c r="S58" s="1"/>
      <c r="T58" s="1"/>
      <c r="U58" s="1"/>
      <c r="V58" s="5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272" t="s">
        <v>17</v>
      </c>
      <c r="B59" s="273"/>
      <c r="C59" s="274">
        <v>15</v>
      </c>
      <c r="D59" s="275"/>
      <c r="E59" s="275"/>
      <c r="F59" s="275"/>
      <c r="G59" s="275"/>
      <c r="H59" s="275"/>
      <c r="I59" s="275"/>
      <c r="J59" s="275"/>
      <c r="K59" s="275"/>
      <c r="L59" s="275"/>
      <c r="M59" s="276"/>
      <c r="N59" s="274">
        <v>15</v>
      </c>
      <c r="O59" s="275"/>
      <c r="P59" s="275"/>
      <c r="Q59" s="278"/>
      <c r="R59" s="4"/>
      <c r="S59" s="1"/>
      <c r="T59" s="1"/>
      <c r="U59" s="1"/>
      <c r="V59" s="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 thickBot="1">
      <c r="A60" s="270" t="s">
        <v>18</v>
      </c>
      <c r="B60" s="271"/>
      <c r="C60" s="262">
        <v>0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4"/>
      <c r="N60" s="262">
        <v>0</v>
      </c>
      <c r="O60" s="263"/>
      <c r="P60" s="263"/>
      <c r="Q60" s="277"/>
      <c r="R60" s="4"/>
      <c r="S60" s="1"/>
      <c r="T60" s="1"/>
      <c r="U60" s="1"/>
      <c r="V60" s="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ht="12.75">
      <c r="B62" t="s">
        <v>173</v>
      </c>
    </row>
    <row r="63" spans="2:3" ht="12.75">
      <c r="B63" t="s">
        <v>199</v>
      </c>
      <c r="C63" t="s">
        <v>174</v>
      </c>
    </row>
    <row r="64" spans="2:3" ht="12.75">
      <c r="B64" t="s">
        <v>175</v>
      </c>
      <c r="C64" t="s">
        <v>176</v>
      </c>
    </row>
  </sheetData>
  <sheetProtection/>
  <mergeCells count="47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C55:Q55"/>
    <mergeCell ref="W6:AB6"/>
    <mergeCell ref="AC6:AH6"/>
    <mergeCell ref="A50:B50"/>
    <mergeCell ref="W4:AB5"/>
    <mergeCell ref="AC4:AH5"/>
    <mergeCell ref="A52:B52"/>
    <mergeCell ref="C52:V52"/>
    <mergeCell ref="A60:B60"/>
    <mergeCell ref="C60:M60"/>
    <mergeCell ref="N60:Q60"/>
    <mergeCell ref="A58:B58"/>
    <mergeCell ref="C58:M58"/>
    <mergeCell ref="A53:B53"/>
    <mergeCell ref="C53:Q53"/>
    <mergeCell ref="A54:B54"/>
    <mergeCell ref="C54:Q54"/>
    <mergeCell ref="A55:B55"/>
    <mergeCell ref="N58:Q58"/>
    <mergeCell ref="A59:B59"/>
    <mergeCell ref="C59:M59"/>
    <mergeCell ref="N59:Q59"/>
    <mergeCell ref="A56:B56"/>
    <mergeCell ref="C56:Q56"/>
    <mergeCell ref="A57:B57"/>
    <mergeCell ref="C57:M57"/>
    <mergeCell ref="N57:Q57"/>
  </mergeCells>
  <printOptions/>
  <pageMargins left="0" right="0" top="0" bottom="0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125" zoomScaleNormal="125" zoomScalePageLayoutView="0" workbookViewId="0" topLeftCell="F22">
      <selection activeCell="AK36" sqref="AK36"/>
    </sheetView>
  </sheetViews>
  <sheetFormatPr defaultColWidth="11.375" defaultRowHeight="12.75"/>
  <cols>
    <col min="1" max="1" width="5.00390625" style="0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51.375" style="0" customWidth="1"/>
  </cols>
  <sheetData>
    <row r="1" spans="1:2" s="1" customFormat="1" ht="12.75">
      <c r="A1" s="244"/>
      <c r="B1" s="244"/>
    </row>
    <row r="2" spans="1:35" s="1" customFormat="1" ht="36.75" customHeight="1" thickBot="1">
      <c r="A2" s="306" t="s">
        <v>31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8"/>
    </row>
    <row r="3" spans="1:35" s="1" customFormat="1" ht="43.5" customHeight="1">
      <c r="A3" s="333" t="s">
        <v>208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156"/>
    </row>
    <row r="4" spans="1:35" s="1" customFormat="1" ht="14.25" customHeight="1">
      <c r="A4" s="248" t="s">
        <v>22</v>
      </c>
      <c r="B4" s="248" t="s">
        <v>23</v>
      </c>
      <c r="C4" s="329" t="s">
        <v>6</v>
      </c>
      <c r="D4" s="329"/>
      <c r="E4" s="329"/>
      <c r="F4" s="329"/>
      <c r="G4" s="329"/>
      <c r="H4" s="329"/>
      <c r="I4" s="329"/>
      <c r="J4" s="329"/>
      <c r="K4" s="329"/>
      <c r="L4" s="332"/>
      <c r="M4" s="266" t="s">
        <v>9</v>
      </c>
      <c r="N4" s="266"/>
      <c r="O4" s="284" t="s">
        <v>42</v>
      </c>
      <c r="P4" s="267" t="s">
        <v>41</v>
      </c>
      <c r="Q4" s="329" t="s">
        <v>1</v>
      </c>
      <c r="R4" s="329"/>
      <c r="S4" s="329"/>
      <c r="T4" s="329"/>
      <c r="U4" s="329"/>
      <c r="V4" s="329"/>
      <c r="W4" s="329" t="s">
        <v>0</v>
      </c>
      <c r="X4" s="329"/>
      <c r="Y4" s="329"/>
      <c r="Z4" s="329"/>
      <c r="AA4" s="329"/>
      <c r="AB4" s="329"/>
      <c r="AC4" s="329" t="s">
        <v>30</v>
      </c>
      <c r="AD4" s="329"/>
      <c r="AE4" s="329"/>
      <c r="AF4" s="329"/>
      <c r="AG4" s="329"/>
      <c r="AH4" s="329"/>
      <c r="AI4" s="329" t="s">
        <v>29</v>
      </c>
    </row>
    <row r="5" spans="1:35" s="1" customFormat="1" ht="12.75" customHeight="1">
      <c r="A5" s="248"/>
      <c r="B5" s="248"/>
      <c r="C5" s="329" t="s">
        <v>34</v>
      </c>
      <c r="D5" s="329"/>
      <c r="E5" s="329"/>
      <c r="F5" s="329"/>
      <c r="G5" s="329"/>
      <c r="H5" s="329"/>
      <c r="I5" s="329" t="s">
        <v>33</v>
      </c>
      <c r="J5" s="329"/>
      <c r="K5" s="329"/>
      <c r="L5" s="332"/>
      <c r="M5" s="266"/>
      <c r="N5" s="266"/>
      <c r="O5" s="335"/>
      <c r="P5" s="267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</row>
    <row r="6" spans="1:35" s="1" customFormat="1" ht="12.75" customHeight="1">
      <c r="A6" s="248"/>
      <c r="B6" s="248"/>
      <c r="C6" s="329" t="s">
        <v>4</v>
      </c>
      <c r="D6" s="329"/>
      <c r="E6" s="332"/>
      <c r="F6" s="329" t="s">
        <v>5</v>
      </c>
      <c r="G6" s="329"/>
      <c r="H6" s="329"/>
      <c r="I6" s="329" t="s">
        <v>35</v>
      </c>
      <c r="J6" s="329" t="s">
        <v>13</v>
      </c>
      <c r="K6" s="329" t="s">
        <v>14</v>
      </c>
      <c r="L6" s="329" t="s">
        <v>37</v>
      </c>
      <c r="M6" s="329" t="s">
        <v>12</v>
      </c>
      <c r="N6" s="329"/>
      <c r="O6" s="335"/>
      <c r="P6" s="267"/>
      <c r="Q6" s="329"/>
      <c r="R6" s="329"/>
      <c r="S6" s="329"/>
      <c r="T6" s="329"/>
      <c r="U6" s="329"/>
      <c r="V6" s="329"/>
      <c r="W6" s="329" t="s">
        <v>28</v>
      </c>
      <c r="X6" s="329"/>
      <c r="Y6" s="329"/>
      <c r="Z6" s="329"/>
      <c r="AA6" s="329"/>
      <c r="AB6" s="329"/>
      <c r="AC6" s="329" t="s">
        <v>28</v>
      </c>
      <c r="AD6" s="329"/>
      <c r="AE6" s="329"/>
      <c r="AF6" s="329"/>
      <c r="AG6" s="329"/>
      <c r="AH6" s="329"/>
      <c r="AI6" s="329"/>
    </row>
    <row r="7" spans="1:35" s="1" customFormat="1" ht="12.75">
      <c r="A7" s="248"/>
      <c r="B7" s="248"/>
      <c r="C7" s="120" t="s">
        <v>35</v>
      </c>
      <c r="D7" s="120" t="s">
        <v>13</v>
      </c>
      <c r="E7" s="120" t="s">
        <v>14</v>
      </c>
      <c r="F7" s="120" t="s">
        <v>35</v>
      </c>
      <c r="G7" s="120" t="s">
        <v>13</v>
      </c>
      <c r="H7" s="120" t="s">
        <v>14</v>
      </c>
      <c r="I7" s="329"/>
      <c r="J7" s="329"/>
      <c r="K7" s="329"/>
      <c r="L7" s="332"/>
      <c r="M7" s="120" t="s">
        <v>4</v>
      </c>
      <c r="N7" s="120" t="s">
        <v>5</v>
      </c>
      <c r="O7" s="335"/>
      <c r="P7" s="267"/>
      <c r="Q7" s="120" t="s">
        <v>2</v>
      </c>
      <c r="R7" s="120" t="s">
        <v>3</v>
      </c>
      <c r="S7" s="120" t="s">
        <v>10</v>
      </c>
      <c r="T7" s="120" t="s">
        <v>13</v>
      </c>
      <c r="U7" s="120" t="s">
        <v>26</v>
      </c>
      <c r="V7" s="120" t="s">
        <v>14</v>
      </c>
      <c r="W7" s="120" t="s">
        <v>2</v>
      </c>
      <c r="X7" s="120" t="s">
        <v>3</v>
      </c>
      <c r="Y7" s="120" t="s">
        <v>10</v>
      </c>
      <c r="Z7" s="120" t="s">
        <v>13</v>
      </c>
      <c r="AA7" s="120" t="s">
        <v>26</v>
      </c>
      <c r="AB7" s="120" t="s">
        <v>14</v>
      </c>
      <c r="AC7" s="120" t="s">
        <v>2</v>
      </c>
      <c r="AD7" s="120" t="s">
        <v>3</v>
      </c>
      <c r="AE7" s="120" t="s">
        <v>10</v>
      </c>
      <c r="AF7" s="120" t="s">
        <v>13</v>
      </c>
      <c r="AG7" s="120" t="s">
        <v>26</v>
      </c>
      <c r="AH7" s="120" t="s">
        <v>14</v>
      </c>
      <c r="AI7" s="329"/>
    </row>
    <row r="8" spans="1:35" s="1" customFormat="1" ht="12.75">
      <c r="A8" s="120">
        <v>1</v>
      </c>
      <c r="B8" s="74" t="s">
        <v>117</v>
      </c>
      <c r="C8" s="121">
        <v>3</v>
      </c>
      <c r="D8" s="121"/>
      <c r="E8" s="121"/>
      <c r="F8" s="121">
        <v>3</v>
      </c>
      <c r="G8" s="121"/>
      <c r="H8" s="121"/>
      <c r="I8" s="120">
        <f>C8+F8</f>
        <v>6</v>
      </c>
      <c r="J8" s="120">
        <f>D8+G8</f>
        <v>0</v>
      </c>
      <c r="K8" s="120">
        <f>E8+H8</f>
        <v>0</v>
      </c>
      <c r="L8" s="120">
        <f aca="true" t="shared" si="0" ref="L8:L25">SUM(I8:K8)</f>
        <v>6</v>
      </c>
      <c r="M8" s="121" t="s">
        <v>80</v>
      </c>
      <c r="N8" s="121" t="s">
        <v>76</v>
      </c>
      <c r="O8" s="122">
        <f>SUM(Q8+R8+S8+T8)</f>
        <v>150</v>
      </c>
      <c r="P8" s="120">
        <f>SUM(Q8+R8+S8+T8+U8+V8)</f>
        <v>180</v>
      </c>
      <c r="Q8" s="119">
        <f aca="true" t="shared" si="1" ref="Q8:V20">W8+AC8</f>
        <v>40</v>
      </c>
      <c r="R8" s="119">
        <f t="shared" si="1"/>
        <v>0</v>
      </c>
      <c r="S8" s="119">
        <f t="shared" si="1"/>
        <v>50</v>
      </c>
      <c r="T8" s="119">
        <f t="shared" si="1"/>
        <v>60</v>
      </c>
      <c r="U8" s="119">
        <f t="shared" si="1"/>
        <v>30</v>
      </c>
      <c r="V8" s="119">
        <f t="shared" si="1"/>
        <v>0</v>
      </c>
      <c r="W8" s="121">
        <v>20</v>
      </c>
      <c r="X8" s="121"/>
      <c r="Y8" s="121">
        <v>25</v>
      </c>
      <c r="Z8" s="121">
        <v>30</v>
      </c>
      <c r="AA8" s="121">
        <v>15</v>
      </c>
      <c r="AB8" s="121"/>
      <c r="AC8" s="121">
        <v>20</v>
      </c>
      <c r="AD8" s="121"/>
      <c r="AE8" s="121">
        <v>25</v>
      </c>
      <c r="AF8" s="121">
        <v>30</v>
      </c>
      <c r="AG8" s="121">
        <v>15</v>
      </c>
      <c r="AH8" s="121"/>
      <c r="AI8" s="164" t="s">
        <v>44</v>
      </c>
    </row>
    <row r="9" spans="1:35" s="1" customFormat="1" ht="25.5">
      <c r="A9" s="120">
        <v>2</v>
      </c>
      <c r="B9" s="136" t="s">
        <v>118</v>
      </c>
      <c r="C9" s="121">
        <v>1</v>
      </c>
      <c r="D9" s="121"/>
      <c r="E9" s="121"/>
      <c r="F9" s="121"/>
      <c r="G9" s="121"/>
      <c r="H9" s="121"/>
      <c r="I9" s="120">
        <f aca="true" t="shared" si="2" ref="I9:K24">C9+F9</f>
        <v>1</v>
      </c>
      <c r="J9" s="120">
        <f t="shared" si="2"/>
        <v>0</v>
      </c>
      <c r="K9" s="120">
        <f>E9+H9</f>
        <v>0</v>
      </c>
      <c r="L9" s="120">
        <f t="shared" si="0"/>
        <v>1</v>
      </c>
      <c r="M9" s="121" t="s">
        <v>76</v>
      </c>
      <c r="N9" s="121"/>
      <c r="O9" s="122">
        <f aca="true" t="shared" si="3" ref="O9:O25">SUM(Q9+R9+S9+T9)</f>
        <v>20</v>
      </c>
      <c r="P9" s="120">
        <f aca="true" t="shared" si="4" ref="P9:P25">SUM(Q9+R9+S9+T9+U9+V9)</f>
        <v>30</v>
      </c>
      <c r="Q9" s="119">
        <f t="shared" si="1"/>
        <v>10</v>
      </c>
      <c r="R9" s="119">
        <f t="shared" si="1"/>
        <v>0</v>
      </c>
      <c r="S9" s="119">
        <f t="shared" si="1"/>
        <v>0</v>
      </c>
      <c r="T9" s="119">
        <f t="shared" si="1"/>
        <v>10</v>
      </c>
      <c r="U9" s="119">
        <f t="shared" si="1"/>
        <v>10</v>
      </c>
      <c r="V9" s="119">
        <f t="shared" si="1"/>
        <v>0</v>
      </c>
      <c r="W9" s="121">
        <v>10</v>
      </c>
      <c r="X9" s="121"/>
      <c r="Y9" s="121"/>
      <c r="Z9" s="121">
        <v>10</v>
      </c>
      <c r="AA9" s="121">
        <v>10</v>
      </c>
      <c r="AB9" s="121"/>
      <c r="AC9" s="121"/>
      <c r="AD9" s="121"/>
      <c r="AE9" s="121"/>
      <c r="AF9" s="121"/>
      <c r="AG9" s="121"/>
      <c r="AH9" s="121"/>
      <c r="AI9" s="164" t="s">
        <v>61</v>
      </c>
    </row>
    <row r="10" spans="1:35" s="1" customFormat="1" ht="25.5">
      <c r="A10" s="120">
        <v>3</v>
      </c>
      <c r="B10" s="136" t="s">
        <v>119</v>
      </c>
      <c r="C10" s="121">
        <v>3</v>
      </c>
      <c r="D10" s="121"/>
      <c r="E10" s="121"/>
      <c r="F10" s="121">
        <v>2</v>
      </c>
      <c r="G10" s="121"/>
      <c r="H10" s="121"/>
      <c r="I10" s="120">
        <f t="shared" si="2"/>
        <v>5</v>
      </c>
      <c r="J10" s="120">
        <f t="shared" si="2"/>
        <v>0</v>
      </c>
      <c r="K10" s="120">
        <f t="shared" si="2"/>
        <v>0</v>
      </c>
      <c r="L10" s="120">
        <f t="shared" si="0"/>
        <v>5</v>
      </c>
      <c r="M10" s="123" t="s">
        <v>80</v>
      </c>
      <c r="N10" s="123" t="s">
        <v>76</v>
      </c>
      <c r="O10" s="122">
        <f t="shared" si="3"/>
        <v>130</v>
      </c>
      <c r="P10" s="120">
        <f t="shared" si="4"/>
        <v>150</v>
      </c>
      <c r="Q10" s="119">
        <f t="shared" si="1"/>
        <v>30</v>
      </c>
      <c r="R10" s="119">
        <f t="shared" si="1"/>
        <v>0</v>
      </c>
      <c r="S10" s="119">
        <f t="shared" si="1"/>
        <v>0</v>
      </c>
      <c r="T10" s="119">
        <f t="shared" si="1"/>
        <v>100</v>
      </c>
      <c r="U10" s="119">
        <f t="shared" si="1"/>
        <v>20</v>
      </c>
      <c r="V10" s="119">
        <f t="shared" si="1"/>
        <v>0</v>
      </c>
      <c r="W10" s="121">
        <v>20</v>
      </c>
      <c r="X10" s="121"/>
      <c r="Y10" s="121"/>
      <c r="Z10" s="121">
        <v>50</v>
      </c>
      <c r="AA10" s="121">
        <v>10</v>
      </c>
      <c r="AB10" s="121"/>
      <c r="AC10" s="121">
        <v>10</v>
      </c>
      <c r="AD10" s="121"/>
      <c r="AE10" s="121"/>
      <c r="AF10" s="121">
        <v>50</v>
      </c>
      <c r="AG10" s="121">
        <v>10</v>
      </c>
      <c r="AH10" s="121"/>
      <c r="AI10" s="164" t="s">
        <v>44</v>
      </c>
    </row>
    <row r="11" spans="1:35" s="1" customFormat="1" ht="25.5">
      <c r="A11" s="120">
        <v>4</v>
      </c>
      <c r="B11" s="136" t="s">
        <v>120</v>
      </c>
      <c r="C11" s="121">
        <v>2</v>
      </c>
      <c r="D11" s="121"/>
      <c r="E11" s="121"/>
      <c r="F11" s="121"/>
      <c r="G11" s="121"/>
      <c r="H11" s="121"/>
      <c r="I11" s="157">
        <f t="shared" si="2"/>
        <v>2</v>
      </c>
      <c r="J11" s="157">
        <f t="shared" si="2"/>
        <v>0</v>
      </c>
      <c r="K11" s="157">
        <f t="shared" si="2"/>
        <v>0</v>
      </c>
      <c r="L11" s="157">
        <f t="shared" si="0"/>
        <v>2</v>
      </c>
      <c r="M11" s="123" t="s">
        <v>80</v>
      </c>
      <c r="N11" s="121"/>
      <c r="O11" s="122">
        <f t="shared" si="3"/>
        <v>30</v>
      </c>
      <c r="P11" s="120">
        <f t="shared" si="4"/>
        <v>50</v>
      </c>
      <c r="Q11" s="119">
        <f t="shared" si="1"/>
        <v>0</v>
      </c>
      <c r="R11" s="119">
        <f t="shared" si="1"/>
        <v>0</v>
      </c>
      <c r="S11" s="119">
        <f t="shared" si="1"/>
        <v>0</v>
      </c>
      <c r="T11" s="119">
        <f t="shared" si="1"/>
        <v>30</v>
      </c>
      <c r="U11" s="119">
        <f t="shared" si="1"/>
        <v>20</v>
      </c>
      <c r="V11" s="119">
        <f t="shared" si="1"/>
        <v>0</v>
      </c>
      <c r="W11" s="121"/>
      <c r="X11" s="121"/>
      <c r="Y11" s="121"/>
      <c r="Z11" s="160">
        <v>30</v>
      </c>
      <c r="AA11" s="160">
        <v>20</v>
      </c>
      <c r="AB11" s="160"/>
      <c r="AC11" s="121"/>
      <c r="AD11" s="121"/>
      <c r="AE11" s="121"/>
      <c r="AF11" s="121"/>
      <c r="AG11" s="121"/>
      <c r="AH11" s="121"/>
      <c r="AI11" s="164" t="s">
        <v>61</v>
      </c>
    </row>
    <row r="12" spans="1:35" s="7" customFormat="1" ht="12.75">
      <c r="A12" s="121">
        <v>5</v>
      </c>
      <c r="B12" s="161" t="s">
        <v>121</v>
      </c>
      <c r="C12" s="121">
        <v>3</v>
      </c>
      <c r="D12" s="121"/>
      <c r="E12" s="160"/>
      <c r="F12" s="160">
        <v>2</v>
      </c>
      <c r="G12" s="160"/>
      <c r="H12" s="121"/>
      <c r="I12" s="157">
        <f t="shared" si="2"/>
        <v>5</v>
      </c>
      <c r="J12" s="157">
        <f t="shared" si="2"/>
        <v>0</v>
      </c>
      <c r="K12" s="157">
        <f t="shared" si="2"/>
        <v>0</v>
      </c>
      <c r="L12" s="157">
        <f t="shared" si="0"/>
        <v>5</v>
      </c>
      <c r="M12" s="123" t="s">
        <v>80</v>
      </c>
      <c r="N12" s="121" t="s">
        <v>76</v>
      </c>
      <c r="O12" s="122">
        <f t="shared" si="3"/>
        <v>70</v>
      </c>
      <c r="P12" s="120">
        <f t="shared" si="4"/>
        <v>110</v>
      </c>
      <c r="Q12" s="119">
        <f t="shared" si="1"/>
        <v>20</v>
      </c>
      <c r="R12" s="119">
        <f t="shared" si="1"/>
        <v>0</v>
      </c>
      <c r="S12" s="119">
        <f t="shared" si="1"/>
        <v>0</v>
      </c>
      <c r="T12" s="119">
        <f t="shared" si="1"/>
        <v>50</v>
      </c>
      <c r="U12" s="119">
        <f t="shared" si="1"/>
        <v>40</v>
      </c>
      <c r="V12" s="119">
        <f t="shared" si="1"/>
        <v>0</v>
      </c>
      <c r="W12" s="121">
        <v>20</v>
      </c>
      <c r="X12" s="121"/>
      <c r="Y12" s="121"/>
      <c r="Z12" s="160">
        <v>30</v>
      </c>
      <c r="AA12" s="160">
        <v>30</v>
      </c>
      <c r="AB12" s="160"/>
      <c r="AC12" s="121"/>
      <c r="AD12" s="121"/>
      <c r="AE12" s="121"/>
      <c r="AF12" s="121">
        <v>20</v>
      </c>
      <c r="AG12" s="121">
        <v>10</v>
      </c>
      <c r="AH12" s="121"/>
      <c r="AI12" s="163" t="s">
        <v>201</v>
      </c>
    </row>
    <row r="13" spans="1:35" s="7" customFormat="1" ht="12.75">
      <c r="A13" s="121">
        <v>6</v>
      </c>
      <c r="B13" s="161" t="s">
        <v>122</v>
      </c>
      <c r="C13" s="121">
        <v>1</v>
      </c>
      <c r="D13" s="121"/>
      <c r="E13" s="160"/>
      <c r="F13" s="160"/>
      <c r="G13" s="160"/>
      <c r="H13" s="121"/>
      <c r="I13" s="157">
        <f t="shared" si="2"/>
        <v>1</v>
      </c>
      <c r="J13" s="157">
        <f t="shared" si="2"/>
        <v>0</v>
      </c>
      <c r="K13" s="157">
        <f t="shared" si="2"/>
        <v>0</v>
      </c>
      <c r="L13" s="157">
        <f t="shared" si="0"/>
        <v>1</v>
      </c>
      <c r="M13" s="123" t="s">
        <v>80</v>
      </c>
      <c r="N13" s="121"/>
      <c r="O13" s="122">
        <f t="shared" si="3"/>
        <v>30</v>
      </c>
      <c r="P13" s="120">
        <f t="shared" si="4"/>
        <v>35</v>
      </c>
      <c r="Q13" s="119">
        <f t="shared" si="1"/>
        <v>10</v>
      </c>
      <c r="R13" s="119">
        <f t="shared" si="1"/>
        <v>0</v>
      </c>
      <c r="S13" s="119">
        <f t="shared" si="1"/>
        <v>0</v>
      </c>
      <c r="T13" s="119">
        <f t="shared" si="1"/>
        <v>20</v>
      </c>
      <c r="U13" s="119">
        <f t="shared" si="1"/>
        <v>5</v>
      </c>
      <c r="V13" s="119">
        <f t="shared" si="1"/>
        <v>0</v>
      </c>
      <c r="W13" s="121">
        <v>10</v>
      </c>
      <c r="X13" s="121"/>
      <c r="Y13" s="121"/>
      <c r="Z13" s="160">
        <v>20</v>
      </c>
      <c r="AA13" s="160">
        <v>5</v>
      </c>
      <c r="AB13" s="160"/>
      <c r="AC13" s="121"/>
      <c r="AD13" s="121"/>
      <c r="AE13" s="121"/>
      <c r="AF13" s="121"/>
      <c r="AG13" s="160"/>
      <c r="AH13" s="121"/>
      <c r="AI13" s="163" t="s">
        <v>61</v>
      </c>
    </row>
    <row r="14" spans="1:35" s="7" customFormat="1" ht="12.75">
      <c r="A14" s="121">
        <v>7</v>
      </c>
      <c r="B14" s="161" t="s">
        <v>125</v>
      </c>
      <c r="C14" s="121"/>
      <c r="D14" s="121"/>
      <c r="E14" s="160"/>
      <c r="F14" s="160">
        <v>2</v>
      </c>
      <c r="G14" s="160"/>
      <c r="H14" s="121"/>
      <c r="I14" s="157">
        <f t="shared" si="2"/>
        <v>2</v>
      </c>
      <c r="J14" s="157">
        <f t="shared" si="2"/>
        <v>0</v>
      </c>
      <c r="K14" s="157">
        <f t="shared" si="2"/>
        <v>0</v>
      </c>
      <c r="L14" s="157">
        <f t="shared" si="0"/>
        <v>2</v>
      </c>
      <c r="M14" s="121"/>
      <c r="N14" s="121" t="s">
        <v>80</v>
      </c>
      <c r="O14" s="122">
        <f t="shared" si="3"/>
        <v>25</v>
      </c>
      <c r="P14" s="120">
        <f t="shared" si="4"/>
        <v>45</v>
      </c>
      <c r="Q14" s="119">
        <f t="shared" si="1"/>
        <v>10</v>
      </c>
      <c r="R14" s="119">
        <f t="shared" si="1"/>
        <v>5</v>
      </c>
      <c r="S14" s="119">
        <f t="shared" si="1"/>
        <v>0</v>
      </c>
      <c r="T14" s="119">
        <f t="shared" si="1"/>
        <v>10</v>
      </c>
      <c r="U14" s="119">
        <f t="shared" si="1"/>
        <v>20</v>
      </c>
      <c r="V14" s="119">
        <f t="shared" si="1"/>
        <v>0</v>
      </c>
      <c r="W14" s="121"/>
      <c r="X14" s="121"/>
      <c r="Y14" s="121"/>
      <c r="Z14" s="160"/>
      <c r="AA14" s="160"/>
      <c r="AB14" s="160"/>
      <c r="AC14" s="121">
        <v>10</v>
      </c>
      <c r="AD14" s="121">
        <v>5</v>
      </c>
      <c r="AE14" s="121"/>
      <c r="AF14" s="121">
        <v>10</v>
      </c>
      <c r="AG14" s="160">
        <v>20</v>
      </c>
      <c r="AH14" s="121"/>
      <c r="AI14" s="163" t="s">
        <v>126</v>
      </c>
    </row>
    <row r="15" spans="1:35" s="1" customFormat="1" ht="12.75">
      <c r="A15" s="120">
        <v>9</v>
      </c>
      <c r="B15" s="136" t="s">
        <v>127</v>
      </c>
      <c r="C15" s="121"/>
      <c r="D15" s="121"/>
      <c r="E15" s="160"/>
      <c r="F15" s="160">
        <v>4</v>
      </c>
      <c r="G15" s="160"/>
      <c r="H15" s="121"/>
      <c r="I15" s="157">
        <f t="shared" si="2"/>
        <v>4</v>
      </c>
      <c r="J15" s="157">
        <f t="shared" si="2"/>
        <v>0</v>
      </c>
      <c r="K15" s="157">
        <f t="shared" si="2"/>
        <v>0</v>
      </c>
      <c r="L15" s="157">
        <f t="shared" si="0"/>
        <v>4</v>
      </c>
      <c r="M15" s="121"/>
      <c r="N15" s="121" t="s">
        <v>76</v>
      </c>
      <c r="O15" s="122">
        <f t="shared" si="3"/>
        <v>50</v>
      </c>
      <c r="P15" s="120">
        <f t="shared" si="4"/>
        <v>90</v>
      </c>
      <c r="Q15" s="119">
        <f t="shared" si="1"/>
        <v>20</v>
      </c>
      <c r="R15" s="119">
        <f t="shared" si="1"/>
        <v>10</v>
      </c>
      <c r="S15" s="119">
        <f t="shared" si="1"/>
        <v>0</v>
      </c>
      <c r="T15" s="119">
        <f t="shared" si="1"/>
        <v>20</v>
      </c>
      <c r="U15" s="119">
        <f t="shared" si="1"/>
        <v>40</v>
      </c>
      <c r="V15" s="119">
        <f t="shared" si="1"/>
        <v>0</v>
      </c>
      <c r="W15" s="121"/>
      <c r="X15" s="121"/>
      <c r="Y15" s="121"/>
      <c r="Z15" s="160"/>
      <c r="AA15" s="160"/>
      <c r="AB15" s="160"/>
      <c r="AC15" s="121">
        <v>20</v>
      </c>
      <c r="AD15" s="121">
        <v>10</v>
      </c>
      <c r="AE15" s="121"/>
      <c r="AF15" s="121">
        <v>20</v>
      </c>
      <c r="AG15" s="160">
        <v>40</v>
      </c>
      <c r="AH15" s="121"/>
      <c r="AI15" s="164" t="s">
        <v>128</v>
      </c>
    </row>
    <row r="16" spans="1:35" s="7" customFormat="1" ht="25.5">
      <c r="A16" s="121">
        <v>10</v>
      </c>
      <c r="B16" s="161" t="s">
        <v>129</v>
      </c>
      <c r="C16" s="121">
        <v>2</v>
      </c>
      <c r="D16" s="121"/>
      <c r="E16" s="160"/>
      <c r="F16" s="160">
        <v>3</v>
      </c>
      <c r="G16" s="160"/>
      <c r="H16" s="121"/>
      <c r="I16" s="157">
        <f t="shared" si="2"/>
        <v>5</v>
      </c>
      <c r="J16" s="157">
        <f t="shared" si="2"/>
        <v>0</v>
      </c>
      <c r="K16" s="157">
        <f t="shared" si="2"/>
        <v>0</v>
      </c>
      <c r="L16" s="157">
        <f t="shared" si="0"/>
        <v>5</v>
      </c>
      <c r="M16" s="121" t="s">
        <v>80</v>
      </c>
      <c r="N16" s="121" t="s">
        <v>76</v>
      </c>
      <c r="O16" s="122">
        <f t="shared" si="3"/>
        <v>100</v>
      </c>
      <c r="P16" s="120">
        <f t="shared" si="4"/>
        <v>120</v>
      </c>
      <c r="Q16" s="119">
        <f t="shared" si="1"/>
        <v>30</v>
      </c>
      <c r="R16" s="119">
        <f t="shared" si="1"/>
        <v>0</v>
      </c>
      <c r="S16" s="119">
        <f t="shared" si="1"/>
        <v>0</v>
      </c>
      <c r="T16" s="119">
        <f t="shared" si="1"/>
        <v>70</v>
      </c>
      <c r="U16" s="119">
        <f t="shared" si="1"/>
        <v>20</v>
      </c>
      <c r="V16" s="119">
        <f t="shared" si="1"/>
        <v>0</v>
      </c>
      <c r="W16" s="121">
        <v>30</v>
      </c>
      <c r="X16" s="121"/>
      <c r="Y16" s="121"/>
      <c r="Z16" s="160">
        <v>35</v>
      </c>
      <c r="AA16" s="160">
        <v>10</v>
      </c>
      <c r="AB16" s="160"/>
      <c r="AC16" s="121"/>
      <c r="AD16" s="121"/>
      <c r="AE16" s="121"/>
      <c r="AF16" s="121">
        <v>35</v>
      </c>
      <c r="AG16" s="160">
        <v>10</v>
      </c>
      <c r="AH16" s="121"/>
      <c r="AI16" s="163" t="s">
        <v>130</v>
      </c>
    </row>
    <row r="17" spans="1:35" s="1" customFormat="1" ht="25.5">
      <c r="A17" s="120">
        <v>13</v>
      </c>
      <c r="B17" s="165" t="s">
        <v>134</v>
      </c>
      <c r="C17" s="121">
        <v>2</v>
      </c>
      <c r="D17" s="121"/>
      <c r="E17" s="160"/>
      <c r="F17" s="160">
        <v>2</v>
      </c>
      <c r="G17" s="160"/>
      <c r="H17" s="121"/>
      <c r="I17" s="157">
        <f t="shared" si="2"/>
        <v>4</v>
      </c>
      <c r="J17" s="157">
        <f t="shared" si="2"/>
        <v>0</v>
      </c>
      <c r="K17" s="157">
        <f t="shared" si="2"/>
        <v>0</v>
      </c>
      <c r="L17" s="157">
        <f t="shared" si="0"/>
        <v>4</v>
      </c>
      <c r="M17" s="121" t="s">
        <v>80</v>
      </c>
      <c r="N17" s="121" t="s">
        <v>76</v>
      </c>
      <c r="O17" s="122">
        <f t="shared" si="3"/>
        <v>45</v>
      </c>
      <c r="P17" s="120">
        <f t="shared" si="4"/>
        <v>60</v>
      </c>
      <c r="Q17" s="119">
        <f t="shared" si="1"/>
        <v>20</v>
      </c>
      <c r="R17" s="119">
        <f t="shared" si="1"/>
        <v>0</v>
      </c>
      <c r="S17" s="119">
        <f t="shared" si="1"/>
        <v>0</v>
      </c>
      <c r="T17" s="119">
        <f t="shared" si="1"/>
        <v>25</v>
      </c>
      <c r="U17" s="119">
        <f t="shared" si="1"/>
        <v>15</v>
      </c>
      <c r="V17" s="119">
        <f t="shared" si="1"/>
        <v>0</v>
      </c>
      <c r="W17" s="121">
        <v>10</v>
      </c>
      <c r="X17" s="121"/>
      <c r="Y17" s="121"/>
      <c r="Z17" s="160">
        <v>15</v>
      </c>
      <c r="AA17" s="160">
        <v>10</v>
      </c>
      <c r="AB17" s="160"/>
      <c r="AC17" s="121">
        <v>10</v>
      </c>
      <c r="AD17" s="121"/>
      <c r="AE17" s="121"/>
      <c r="AF17" s="121">
        <v>10</v>
      </c>
      <c r="AG17" s="121">
        <v>5</v>
      </c>
      <c r="AH17" s="121"/>
      <c r="AI17" s="164" t="s">
        <v>44</v>
      </c>
    </row>
    <row r="18" spans="1:35" s="7" customFormat="1" ht="25.5">
      <c r="A18" s="121">
        <v>14</v>
      </c>
      <c r="B18" s="161" t="s">
        <v>202</v>
      </c>
      <c r="C18" s="121">
        <v>1</v>
      </c>
      <c r="D18" s="121"/>
      <c r="E18" s="160"/>
      <c r="F18" s="160"/>
      <c r="G18" s="160"/>
      <c r="H18" s="121"/>
      <c r="I18" s="157">
        <f t="shared" si="2"/>
        <v>1</v>
      </c>
      <c r="J18" s="157">
        <f t="shared" si="2"/>
        <v>0</v>
      </c>
      <c r="K18" s="157">
        <f t="shared" si="2"/>
        <v>0</v>
      </c>
      <c r="L18" s="157">
        <f t="shared" si="0"/>
        <v>1</v>
      </c>
      <c r="M18" s="121" t="s">
        <v>80</v>
      </c>
      <c r="N18" s="121"/>
      <c r="O18" s="122">
        <f t="shared" si="3"/>
        <v>15</v>
      </c>
      <c r="P18" s="120">
        <f t="shared" si="4"/>
        <v>25</v>
      </c>
      <c r="Q18" s="119">
        <f t="shared" si="1"/>
        <v>15</v>
      </c>
      <c r="R18" s="119">
        <f t="shared" si="1"/>
        <v>0</v>
      </c>
      <c r="S18" s="119">
        <f t="shared" si="1"/>
        <v>0</v>
      </c>
      <c r="T18" s="119">
        <f t="shared" si="1"/>
        <v>0</v>
      </c>
      <c r="U18" s="119">
        <f t="shared" si="1"/>
        <v>10</v>
      </c>
      <c r="V18" s="119">
        <f t="shared" si="1"/>
        <v>0</v>
      </c>
      <c r="W18" s="121">
        <v>15</v>
      </c>
      <c r="X18" s="121"/>
      <c r="Y18" s="121"/>
      <c r="Z18" s="160"/>
      <c r="AA18" s="160">
        <v>10</v>
      </c>
      <c r="AB18" s="160"/>
      <c r="AC18" s="121"/>
      <c r="AD18" s="121"/>
      <c r="AE18" s="121"/>
      <c r="AF18" s="121"/>
      <c r="AG18" s="121"/>
      <c r="AH18" s="121"/>
      <c r="AI18" s="163" t="s">
        <v>130</v>
      </c>
    </row>
    <row r="19" spans="1:35" s="1" customFormat="1" ht="24">
      <c r="A19" s="120">
        <v>15</v>
      </c>
      <c r="B19" s="136" t="s">
        <v>137</v>
      </c>
      <c r="C19" s="121">
        <v>2</v>
      </c>
      <c r="D19" s="121"/>
      <c r="E19" s="160"/>
      <c r="F19" s="160"/>
      <c r="G19" s="160"/>
      <c r="H19" s="121"/>
      <c r="I19" s="157">
        <f t="shared" si="2"/>
        <v>2</v>
      </c>
      <c r="J19" s="157">
        <f t="shared" si="2"/>
        <v>0</v>
      </c>
      <c r="K19" s="157">
        <f t="shared" si="2"/>
        <v>0</v>
      </c>
      <c r="L19" s="157">
        <f t="shared" si="0"/>
        <v>2</v>
      </c>
      <c r="M19" s="121" t="s">
        <v>80</v>
      </c>
      <c r="N19" s="121"/>
      <c r="O19" s="122">
        <f t="shared" si="3"/>
        <v>35</v>
      </c>
      <c r="P19" s="120">
        <f t="shared" si="4"/>
        <v>50</v>
      </c>
      <c r="Q19" s="119">
        <f t="shared" si="1"/>
        <v>20</v>
      </c>
      <c r="R19" s="119">
        <f t="shared" si="1"/>
        <v>0</v>
      </c>
      <c r="S19" s="119">
        <f t="shared" si="1"/>
        <v>0</v>
      </c>
      <c r="T19" s="119">
        <f t="shared" si="1"/>
        <v>15</v>
      </c>
      <c r="U19" s="119">
        <f t="shared" si="1"/>
        <v>15</v>
      </c>
      <c r="V19" s="119">
        <f t="shared" si="1"/>
        <v>0</v>
      </c>
      <c r="W19" s="121">
        <v>20</v>
      </c>
      <c r="X19" s="121"/>
      <c r="Y19" s="121"/>
      <c r="Z19" s="160">
        <v>15</v>
      </c>
      <c r="AA19" s="160">
        <v>15</v>
      </c>
      <c r="AB19" s="160"/>
      <c r="AC19" s="121"/>
      <c r="AD19" s="121"/>
      <c r="AE19" s="121"/>
      <c r="AF19" s="121"/>
      <c r="AG19" s="121"/>
      <c r="AH19" s="121"/>
      <c r="AI19" s="239" t="s">
        <v>138</v>
      </c>
    </row>
    <row r="20" spans="1:35" s="1" customFormat="1" ht="12.75">
      <c r="A20" s="120">
        <v>16</v>
      </c>
      <c r="B20" s="136" t="s">
        <v>139</v>
      </c>
      <c r="C20" s="121"/>
      <c r="D20" s="121"/>
      <c r="E20" s="160"/>
      <c r="F20" s="160">
        <v>1</v>
      </c>
      <c r="G20" s="160"/>
      <c r="H20" s="121"/>
      <c r="I20" s="157">
        <f t="shared" si="2"/>
        <v>1</v>
      </c>
      <c r="J20" s="157">
        <f t="shared" si="2"/>
        <v>0</v>
      </c>
      <c r="K20" s="157">
        <f t="shared" si="2"/>
        <v>0</v>
      </c>
      <c r="L20" s="157">
        <f t="shared" si="0"/>
        <v>1</v>
      </c>
      <c r="M20" s="121"/>
      <c r="N20" s="121" t="s">
        <v>80</v>
      </c>
      <c r="O20" s="122">
        <f t="shared" si="3"/>
        <v>20</v>
      </c>
      <c r="P20" s="120">
        <f t="shared" si="4"/>
        <v>25</v>
      </c>
      <c r="Q20" s="119">
        <f t="shared" si="1"/>
        <v>10</v>
      </c>
      <c r="R20" s="119">
        <f t="shared" si="1"/>
        <v>5</v>
      </c>
      <c r="S20" s="119">
        <f t="shared" si="1"/>
        <v>0</v>
      </c>
      <c r="T20" s="119">
        <f t="shared" si="1"/>
        <v>5</v>
      </c>
      <c r="U20" s="119">
        <f t="shared" si="1"/>
        <v>5</v>
      </c>
      <c r="V20" s="119">
        <f t="shared" si="1"/>
        <v>0</v>
      </c>
      <c r="W20" s="121"/>
      <c r="X20" s="121"/>
      <c r="Y20" s="121"/>
      <c r="Z20" s="160"/>
      <c r="AA20" s="160"/>
      <c r="AB20" s="160"/>
      <c r="AC20" s="121">
        <v>10</v>
      </c>
      <c r="AD20" s="121">
        <v>5</v>
      </c>
      <c r="AE20" s="121"/>
      <c r="AF20" s="121">
        <v>5</v>
      </c>
      <c r="AG20" s="121">
        <v>5</v>
      </c>
      <c r="AH20" s="121"/>
      <c r="AI20" s="164" t="s">
        <v>153</v>
      </c>
    </row>
    <row r="21" spans="1:35" s="1" customFormat="1" ht="12.75">
      <c r="A21" s="120">
        <v>17</v>
      </c>
      <c r="B21" s="136" t="s">
        <v>140</v>
      </c>
      <c r="C21" s="132"/>
      <c r="D21" s="121"/>
      <c r="E21" s="160"/>
      <c r="F21" s="160">
        <v>1</v>
      </c>
      <c r="G21" s="160"/>
      <c r="H21" s="121"/>
      <c r="I21" s="157">
        <f t="shared" si="2"/>
        <v>1</v>
      </c>
      <c r="J21" s="157">
        <f t="shared" si="2"/>
        <v>0</v>
      </c>
      <c r="K21" s="157">
        <f t="shared" si="2"/>
        <v>0</v>
      </c>
      <c r="L21" s="157">
        <f t="shared" si="0"/>
        <v>1</v>
      </c>
      <c r="M21" s="121"/>
      <c r="N21" s="121" t="s">
        <v>80</v>
      </c>
      <c r="O21" s="122">
        <f t="shared" si="3"/>
        <v>20</v>
      </c>
      <c r="P21" s="120">
        <f t="shared" si="4"/>
        <v>25</v>
      </c>
      <c r="Q21" s="119">
        <f aca="true" t="shared" si="5" ref="Q21:V25">W21+AC21</f>
        <v>10</v>
      </c>
      <c r="R21" s="119">
        <f t="shared" si="5"/>
        <v>5</v>
      </c>
      <c r="S21" s="119">
        <f t="shared" si="5"/>
        <v>0</v>
      </c>
      <c r="T21" s="119">
        <f t="shared" si="5"/>
        <v>5</v>
      </c>
      <c r="U21" s="119">
        <f t="shared" si="5"/>
        <v>5</v>
      </c>
      <c r="V21" s="119">
        <f t="shared" si="5"/>
        <v>0</v>
      </c>
      <c r="W21" s="121"/>
      <c r="X21" s="121"/>
      <c r="Y21" s="121"/>
      <c r="Z21" s="160"/>
      <c r="AA21" s="160"/>
      <c r="AB21" s="160"/>
      <c r="AC21" s="121">
        <v>10</v>
      </c>
      <c r="AD21" s="121">
        <v>5</v>
      </c>
      <c r="AE21" s="121"/>
      <c r="AF21" s="121">
        <v>5</v>
      </c>
      <c r="AG21" s="121">
        <v>5</v>
      </c>
      <c r="AH21" s="121"/>
      <c r="AI21" s="239" t="s">
        <v>141</v>
      </c>
    </row>
    <row r="22" spans="1:35" s="1" customFormat="1" ht="25.5">
      <c r="A22" s="120">
        <v>18</v>
      </c>
      <c r="B22" s="136" t="s">
        <v>144</v>
      </c>
      <c r="C22" s="132">
        <v>1</v>
      </c>
      <c r="D22" s="121"/>
      <c r="E22" s="160"/>
      <c r="F22" s="160"/>
      <c r="G22" s="160"/>
      <c r="H22" s="121"/>
      <c r="I22" s="157">
        <f t="shared" si="2"/>
        <v>1</v>
      </c>
      <c r="J22" s="157">
        <f t="shared" si="2"/>
        <v>0</v>
      </c>
      <c r="K22" s="157">
        <f t="shared" si="2"/>
        <v>0</v>
      </c>
      <c r="L22" s="157">
        <f t="shared" si="0"/>
        <v>1</v>
      </c>
      <c r="M22" s="121" t="s">
        <v>80</v>
      </c>
      <c r="N22" s="121"/>
      <c r="O22" s="122">
        <f t="shared" si="3"/>
        <v>20</v>
      </c>
      <c r="P22" s="120">
        <f t="shared" si="4"/>
        <v>20</v>
      </c>
      <c r="Q22" s="119">
        <f t="shared" si="5"/>
        <v>10</v>
      </c>
      <c r="R22" s="119">
        <f t="shared" si="5"/>
        <v>0</v>
      </c>
      <c r="S22" s="119">
        <f t="shared" si="5"/>
        <v>10</v>
      </c>
      <c r="T22" s="119">
        <f t="shared" si="5"/>
        <v>0</v>
      </c>
      <c r="U22" s="119">
        <f t="shared" si="5"/>
        <v>0</v>
      </c>
      <c r="V22" s="119">
        <f t="shared" si="5"/>
        <v>0</v>
      </c>
      <c r="W22" s="121">
        <v>10</v>
      </c>
      <c r="X22" s="121"/>
      <c r="Y22" s="121">
        <v>10</v>
      </c>
      <c r="Z22" s="160"/>
      <c r="AA22" s="160"/>
      <c r="AB22" s="160"/>
      <c r="AC22" s="121"/>
      <c r="AD22" s="121"/>
      <c r="AE22" s="121"/>
      <c r="AF22" s="121"/>
      <c r="AG22" s="121"/>
      <c r="AH22" s="121"/>
      <c r="AI22" s="239" t="s">
        <v>145</v>
      </c>
    </row>
    <row r="23" spans="1:35" s="1" customFormat="1" ht="18" customHeight="1">
      <c r="A23" s="120">
        <v>19</v>
      </c>
      <c r="B23" s="136" t="s">
        <v>187</v>
      </c>
      <c r="C23" s="132">
        <v>1</v>
      </c>
      <c r="D23" s="121"/>
      <c r="E23" s="160"/>
      <c r="F23" s="160"/>
      <c r="G23" s="160"/>
      <c r="H23" s="121"/>
      <c r="I23" s="157">
        <f t="shared" si="2"/>
        <v>1</v>
      </c>
      <c r="J23" s="157">
        <f t="shared" si="2"/>
        <v>0</v>
      </c>
      <c r="K23" s="157">
        <f t="shared" si="2"/>
        <v>0</v>
      </c>
      <c r="L23" s="157">
        <f t="shared" si="0"/>
        <v>1</v>
      </c>
      <c r="M23" s="121" t="s">
        <v>80</v>
      </c>
      <c r="N23" s="121"/>
      <c r="O23" s="122">
        <f t="shared" si="3"/>
        <v>20</v>
      </c>
      <c r="P23" s="120">
        <f t="shared" si="4"/>
        <v>25</v>
      </c>
      <c r="Q23" s="119">
        <f t="shared" si="5"/>
        <v>10</v>
      </c>
      <c r="R23" s="119">
        <f t="shared" si="5"/>
        <v>10</v>
      </c>
      <c r="S23" s="119">
        <f t="shared" si="5"/>
        <v>0</v>
      </c>
      <c r="T23" s="119">
        <f t="shared" si="5"/>
        <v>0</v>
      </c>
      <c r="U23" s="119">
        <f t="shared" si="5"/>
        <v>5</v>
      </c>
      <c r="V23" s="119">
        <f t="shared" si="5"/>
        <v>0</v>
      </c>
      <c r="W23" s="121">
        <v>10</v>
      </c>
      <c r="X23" s="121">
        <v>10</v>
      </c>
      <c r="Y23" s="121"/>
      <c r="Z23" s="160"/>
      <c r="AA23" s="160">
        <v>5</v>
      </c>
      <c r="AB23" s="160"/>
      <c r="AC23" s="121"/>
      <c r="AD23" s="121"/>
      <c r="AE23" s="121"/>
      <c r="AF23" s="121"/>
      <c r="AG23" s="121"/>
      <c r="AH23" s="121"/>
      <c r="AI23" s="239" t="s">
        <v>43</v>
      </c>
    </row>
    <row r="24" spans="1:35" s="7" customFormat="1" ht="24" customHeight="1">
      <c r="A24" s="121">
        <v>20</v>
      </c>
      <c r="B24" s="161" t="s">
        <v>200</v>
      </c>
      <c r="C24" s="132"/>
      <c r="D24" s="121"/>
      <c r="E24" s="160"/>
      <c r="F24" s="160">
        <v>3</v>
      </c>
      <c r="G24" s="160"/>
      <c r="H24" s="121"/>
      <c r="I24" s="243">
        <f t="shared" si="2"/>
        <v>3</v>
      </c>
      <c r="J24" s="243">
        <f t="shared" si="2"/>
        <v>0</v>
      </c>
      <c r="K24" s="243">
        <f t="shared" si="2"/>
        <v>0</v>
      </c>
      <c r="L24" s="243">
        <f t="shared" si="0"/>
        <v>3</v>
      </c>
      <c r="M24" s="121"/>
      <c r="N24" s="121" t="s">
        <v>76</v>
      </c>
      <c r="O24" s="122">
        <f t="shared" si="3"/>
        <v>50</v>
      </c>
      <c r="P24" s="120">
        <f t="shared" si="4"/>
        <v>70</v>
      </c>
      <c r="Q24" s="119">
        <f t="shared" si="5"/>
        <v>10</v>
      </c>
      <c r="R24" s="119">
        <f t="shared" si="5"/>
        <v>0</v>
      </c>
      <c r="S24" s="119">
        <f t="shared" si="5"/>
        <v>0</v>
      </c>
      <c r="T24" s="119">
        <f t="shared" si="5"/>
        <v>40</v>
      </c>
      <c r="U24" s="119">
        <f t="shared" si="5"/>
        <v>20</v>
      </c>
      <c r="V24" s="119">
        <f t="shared" si="5"/>
        <v>0</v>
      </c>
      <c r="W24" s="121"/>
      <c r="X24" s="121"/>
      <c r="Y24" s="121"/>
      <c r="Z24" s="121"/>
      <c r="AA24" s="121"/>
      <c r="AB24" s="121"/>
      <c r="AC24" s="121">
        <v>10</v>
      </c>
      <c r="AD24" s="121"/>
      <c r="AE24" s="121"/>
      <c r="AF24" s="121">
        <v>40</v>
      </c>
      <c r="AG24" s="121">
        <v>20</v>
      </c>
      <c r="AH24" s="121"/>
      <c r="AI24" s="163" t="s">
        <v>44</v>
      </c>
    </row>
    <row r="25" spans="1:35" s="7" customFormat="1" ht="18" customHeight="1">
      <c r="A25" s="121">
        <v>21</v>
      </c>
      <c r="B25" s="161" t="s">
        <v>210</v>
      </c>
      <c r="C25" s="132">
        <v>2</v>
      </c>
      <c r="D25" s="121"/>
      <c r="E25" s="160"/>
      <c r="F25" s="160">
        <v>1</v>
      </c>
      <c r="G25" s="160"/>
      <c r="H25" s="121"/>
      <c r="I25" s="243">
        <f>C25+F25</f>
        <v>3</v>
      </c>
      <c r="J25" s="243">
        <f>D25+G25</f>
        <v>0</v>
      </c>
      <c r="K25" s="243">
        <f>E25+H25</f>
        <v>0</v>
      </c>
      <c r="L25" s="243">
        <f t="shared" si="0"/>
        <v>3</v>
      </c>
      <c r="M25" s="121"/>
      <c r="N25" s="121" t="s">
        <v>80</v>
      </c>
      <c r="O25" s="122">
        <f t="shared" si="3"/>
        <v>5</v>
      </c>
      <c r="P25" s="120">
        <f t="shared" si="4"/>
        <v>105</v>
      </c>
      <c r="Q25" s="119">
        <f t="shared" si="5"/>
        <v>0</v>
      </c>
      <c r="R25" s="119">
        <f t="shared" si="5"/>
        <v>5</v>
      </c>
      <c r="S25" s="119">
        <f t="shared" si="5"/>
        <v>0</v>
      </c>
      <c r="T25" s="119">
        <f t="shared" si="5"/>
        <v>0</v>
      </c>
      <c r="U25" s="119">
        <f t="shared" si="5"/>
        <v>100</v>
      </c>
      <c r="V25" s="119">
        <f t="shared" si="5"/>
        <v>0</v>
      </c>
      <c r="W25" s="121"/>
      <c r="X25" s="121">
        <v>5</v>
      </c>
      <c r="Y25" s="121"/>
      <c r="Z25" s="121"/>
      <c r="AA25" s="121">
        <v>50</v>
      </c>
      <c r="AB25" s="121"/>
      <c r="AC25" s="121"/>
      <c r="AD25" s="121"/>
      <c r="AE25" s="121"/>
      <c r="AF25" s="121"/>
      <c r="AG25" s="121">
        <v>50</v>
      </c>
      <c r="AH25" s="121"/>
      <c r="AI25" s="162"/>
    </row>
    <row r="26" spans="1:35" s="172" customFormat="1" ht="18" customHeight="1">
      <c r="A26" s="167"/>
      <c r="B26" s="168" t="s">
        <v>32</v>
      </c>
      <c r="C26" s="169">
        <f>SUM(C8:C25)</f>
        <v>24</v>
      </c>
      <c r="D26" s="169">
        <f aca="true" t="shared" si="6" ref="D26:L26">SUM(D8:D25)</f>
        <v>0</v>
      </c>
      <c r="E26" s="169">
        <f t="shared" si="6"/>
        <v>0</v>
      </c>
      <c r="F26" s="169">
        <f t="shared" si="6"/>
        <v>24</v>
      </c>
      <c r="G26" s="169">
        <f t="shared" si="6"/>
        <v>0</v>
      </c>
      <c r="H26" s="169">
        <f t="shared" si="6"/>
        <v>0</v>
      </c>
      <c r="I26" s="169">
        <f t="shared" si="6"/>
        <v>48</v>
      </c>
      <c r="J26" s="169">
        <f t="shared" si="6"/>
        <v>0</v>
      </c>
      <c r="K26" s="169">
        <f t="shared" si="6"/>
        <v>0</v>
      </c>
      <c r="L26" s="169">
        <f t="shared" si="6"/>
        <v>48</v>
      </c>
      <c r="M26" s="167"/>
      <c r="N26" s="167"/>
      <c r="O26" s="167">
        <f>SUM(O8:O25)</f>
        <v>835</v>
      </c>
      <c r="P26" s="167">
        <f aca="true" t="shared" si="7" ref="P26:W26">SUM(P8:P25)</f>
        <v>1215</v>
      </c>
      <c r="Q26" s="167">
        <f t="shared" si="7"/>
        <v>275</v>
      </c>
      <c r="R26" s="167">
        <f t="shared" si="7"/>
        <v>40</v>
      </c>
      <c r="S26" s="167">
        <f t="shared" si="7"/>
        <v>60</v>
      </c>
      <c r="T26" s="167">
        <f t="shared" si="7"/>
        <v>460</v>
      </c>
      <c r="U26" s="167">
        <f t="shared" si="7"/>
        <v>380</v>
      </c>
      <c r="V26" s="167">
        <f t="shared" si="7"/>
        <v>0</v>
      </c>
      <c r="W26" s="167">
        <f t="shared" si="7"/>
        <v>175</v>
      </c>
      <c r="X26" s="167">
        <f aca="true" t="shared" si="8" ref="X26:AH26">SUM(X8:X25)</f>
        <v>15</v>
      </c>
      <c r="Y26" s="167">
        <f t="shared" si="8"/>
        <v>35</v>
      </c>
      <c r="Z26" s="167">
        <f t="shared" si="8"/>
        <v>235</v>
      </c>
      <c r="AA26" s="167">
        <f t="shared" si="8"/>
        <v>190</v>
      </c>
      <c r="AB26" s="167">
        <f t="shared" si="8"/>
        <v>0</v>
      </c>
      <c r="AC26" s="167">
        <f t="shared" si="8"/>
        <v>100</v>
      </c>
      <c r="AD26" s="167">
        <f t="shared" si="8"/>
        <v>25</v>
      </c>
      <c r="AE26" s="167">
        <f t="shared" si="8"/>
        <v>25</v>
      </c>
      <c r="AF26" s="167">
        <f t="shared" si="8"/>
        <v>225</v>
      </c>
      <c r="AG26" s="167">
        <f t="shared" si="8"/>
        <v>190</v>
      </c>
      <c r="AH26" s="167">
        <f t="shared" si="8"/>
        <v>0</v>
      </c>
      <c r="AI26" s="171"/>
    </row>
    <row r="27" spans="1:35" s="1" customFormat="1" ht="18" customHeight="1">
      <c r="A27" s="120"/>
      <c r="B27" s="136"/>
      <c r="C27" s="132"/>
      <c r="D27" s="121"/>
      <c r="E27" s="121"/>
      <c r="F27" s="121"/>
      <c r="G27" s="121"/>
      <c r="H27" s="121"/>
      <c r="I27" s="120"/>
      <c r="J27" s="120"/>
      <c r="K27" s="120"/>
      <c r="L27" s="120"/>
      <c r="M27" s="121"/>
      <c r="N27" s="121"/>
      <c r="O27" s="122"/>
      <c r="P27" s="120"/>
      <c r="Q27" s="119"/>
      <c r="R27" s="119"/>
      <c r="S27" s="119"/>
      <c r="T27" s="119"/>
      <c r="U27" s="119"/>
      <c r="V27" s="119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79"/>
    </row>
    <row r="28" spans="1:35" s="90" customFormat="1" ht="18" customHeight="1">
      <c r="A28" s="129"/>
      <c r="B28" s="173" t="s">
        <v>168</v>
      </c>
      <c r="C28" s="133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4"/>
      <c r="R28" s="134"/>
      <c r="S28" s="134"/>
      <c r="T28" s="134"/>
      <c r="U28" s="134"/>
      <c r="V28" s="134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74"/>
    </row>
    <row r="29" spans="1:35" s="177" customFormat="1" ht="12.75">
      <c r="A29" s="160">
        <v>1</v>
      </c>
      <c r="B29" s="175" t="s">
        <v>131</v>
      </c>
      <c r="C29" s="160"/>
      <c r="D29" s="160"/>
      <c r="E29" s="160"/>
      <c r="F29" s="160">
        <v>1</v>
      </c>
      <c r="G29" s="160"/>
      <c r="H29" s="160"/>
      <c r="I29" s="157">
        <f aca="true" t="shared" si="9" ref="I29:K33">C29+F29</f>
        <v>1</v>
      </c>
      <c r="J29" s="157">
        <f t="shared" si="9"/>
        <v>0</v>
      </c>
      <c r="K29" s="157">
        <f t="shared" si="9"/>
        <v>0</v>
      </c>
      <c r="L29" s="157">
        <f>SUM(I29:K29)</f>
        <v>1</v>
      </c>
      <c r="M29" s="160"/>
      <c r="N29" s="160" t="s">
        <v>76</v>
      </c>
      <c r="O29" s="159">
        <v>20</v>
      </c>
      <c r="P29" s="157">
        <f>SUM(Q29:V29)</f>
        <v>30</v>
      </c>
      <c r="Q29" s="158">
        <f>SUM(W29+AC29)</f>
        <v>10</v>
      </c>
      <c r="R29" s="158">
        <f>X29+AD29</f>
        <v>10</v>
      </c>
      <c r="S29" s="200">
        <f>Y29+AE29</f>
        <v>0</v>
      </c>
      <c r="T29" s="158">
        <f aca="true" t="shared" si="10" ref="T29:V39">Z29+AF29</f>
        <v>0</v>
      </c>
      <c r="U29" s="158">
        <f t="shared" si="10"/>
        <v>10</v>
      </c>
      <c r="V29" s="200">
        <f t="shared" si="10"/>
        <v>0</v>
      </c>
      <c r="W29" s="160"/>
      <c r="X29" s="160"/>
      <c r="Y29" s="160"/>
      <c r="Z29" s="160"/>
      <c r="AA29" s="160"/>
      <c r="AB29" s="160"/>
      <c r="AC29" s="160">
        <v>10</v>
      </c>
      <c r="AD29" s="160">
        <v>10</v>
      </c>
      <c r="AE29" s="160"/>
      <c r="AF29" s="160"/>
      <c r="AG29" s="160">
        <v>10</v>
      </c>
      <c r="AH29" s="160"/>
      <c r="AI29" s="176" t="s">
        <v>132</v>
      </c>
    </row>
    <row r="30" spans="1:35" s="1" customFormat="1" ht="12.75">
      <c r="A30" s="120">
        <v>2</v>
      </c>
      <c r="B30" s="136" t="s">
        <v>123</v>
      </c>
      <c r="C30" s="121"/>
      <c r="D30" s="121"/>
      <c r="E30" s="121"/>
      <c r="F30" s="121">
        <v>1</v>
      </c>
      <c r="G30" s="121"/>
      <c r="H30" s="121"/>
      <c r="I30" s="120">
        <f t="shared" si="9"/>
        <v>1</v>
      </c>
      <c r="J30" s="120">
        <f t="shared" si="9"/>
        <v>0</v>
      </c>
      <c r="K30" s="120">
        <f t="shared" si="9"/>
        <v>0</v>
      </c>
      <c r="L30" s="120">
        <f>SUM(I30:K30)</f>
        <v>1</v>
      </c>
      <c r="M30" s="121"/>
      <c r="N30" s="121" t="s">
        <v>80</v>
      </c>
      <c r="O30" s="122">
        <f>SUM(Q30:T30)</f>
        <v>20</v>
      </c>
      <c r="P30" s="120">
        <f>SUM(Q30:V30)</f>
        <v>30</v>
      </c>
      <c r="Q30" s="200">
        <f aca="true" t="shared" si="11" ref="Q30:Q39">SUM(W30+AC30)</f>
        <v>10</v>
      </c>
      <c r="R30" s="200">
        <f aca="true" t="shared" si="12" ref="R30:R39">X30+AD30</f>
        <v>0</v>
      </c>
      <c r="S30" s="200">
        <f aca="true" t="shared" si="13" ref="S30:S38">Y30+AE30</f>
        <v>0</v>
      </c>
      <c r="T30" s="200">
        <f t="shared" si="10"/>
        <v>10</v>
      </c>
      <c r="U30" s="200">
        <f t="shared" si="10"/>
        <v>10</v>
      </c>
      <c r="V30" s="200">
        <f t="shared" si="10"/>
        <v>0</v>
      </c>
      <c r="W30" s="121"/>
      <c r="X30" s="121"/>
      <c r="Y30" s="121"/>
      <c r="Z30" s="121"/>
      <c r="AA30" s="121"/>
      <c r="AB30" s="121"/>
      <c r="AC30" s="121">
        <v>10</v>
      </c>
      <c r="AD30" s="121"/>
      <c r="AE30" s="121"/>
      <c r="AF30" s="121">
        <v>10</v>
      </c>
      <c r="AG30" s="121">
        <v>10</v>
      </c>
      <c r="AH30" s="121"/>
      <c r="AI30" s="178" t="s">
        <v>124</v>
      </c>
    </row>
    <row r="31" spans="1:35" s="1" customFormat="1" ht="12.75">
      <c r="A31" s="120">
        <v>3</v>
      </c>
      <c r="B31" s="136" t="s">
        <v>142</v>
      </c>
      <c r="C31" s="132"/>
      <c r="D31" s="121"/>
      <c r="E31" s="121"/>
      <c r="F31" s="121">
        <v>1</v>
      </c>
      <c r="G31" s="121"/>
      <c r="H31" s="121"/>
      <c r="I31" s="120">
        <f t="shared" si="9"/>
        <v>1</v>
      </c>
      <c r="J31" s="120">
        <f t="shared" si="9"/>
        <v>0</v>
      </c>
      <c r="K31" s="120">
        <f t="shared" si="9"/>
        <v>0</v>
      </c>
      <c r="L31" s="120">
        <f>SUM(I31:K31)</f>
        <v>1</v>
      </c>
      <c r="M31" s="121"/>
      <c r="N31" s="121" t="s">
        <v>80</v>
      </c>
      <c r="O31" s="122">
        <f>SUM(Q31:T31)</f>
        <v>25</v>
      </c>
      <c r="P31" s="120">
        <f>SUM(Q31:V31)</f>
        <v>25</v>
      </c>
      <c r="Q31" s="200">
        <f t="shared" si="11"/>
        <v>15</v>
      </c>
      <c r="R31" s="200">
        <f t="shared" si="12"/>
        <v>0</v>
      </c>
      <c r="S31" s="200">
        <f t="shared" si="13"/>
        <v>0</v>
      </c>
      <c r="T31" s="200">
        <f t="shared" si="10"/>
        <v>10</v>
      </c>
      <c r="U31" s="200">
        <f t="shared" si="10"/>
        <v>0</v>
      </c>
      <c r="V31" s="200">
        <f t="shared" si="10"/>
        <v>0</v>
      </c>
      <c r="W31" s="121"/>
      <c r="X31" s="121"/>
      <c r="Y31" s="121"/>
      <c r="Z31" s="121"/>
      <c r="AA31" s="121"/>
      <c r="AB31" s="121"/>
      <c r="AC31" s="121">
        <v>15</v>
      </c>
      <c r="AD31" s="121"/>
      <c r="AE31" s="121"/>
      <c r="AF31" s="121">
        <v>10</v>
      </c>
      <c r="AG31" s="121"/>
      <c r="AH31" s="121"/>
      <c r="AI31" s="179" t="s">
        <v>143</v>
      </c>
    </row>
    <row r="32" spans="1:35" s="1" customFormat="1" ht="25.5">
      <c r="A32" s="120">
        <v>4</v>
      </c>
      <c r="B32" s="165" t="s">
        <v>133</v>
      </c>
      <c r="C32" s="121"/>
      <c r="D32" s="121"/>
      <c r="E32" s="121"/>
      <c r="F32" s="121">
        <v>1</v>
      </c>
      <c r="G32" s="121"/>
      <c r="H32" s="121"/>
      <c r="I32" s="120">
        <f t="shared" si="9"/>
        <v>1</v>
      </c>
      <c r="J32" s="120">
        <f t="shared" si="9"/>
        <v>0</v>
      </c>
      <c r="K32" s="120">
        <f t="shared" si="9"/>
        <v>0</v>
      </c>
      <c r="L32" s="120">
        <f>SUM(I32:K32)</f>
        <v>1</v>
      </c>
      <c r="M32" s="121"/>
      <c r="N32" s="121" t="s">
        <v>80</v>
      </c>
      <c r="O32" s="122">
        <f>SUM(Q32:T32)</f>
        <v>25</v>
      </c>
      <c r="P32" s="120">
        <f>SUM(Q32:V32)</f>
        <v>35</v>
      </c>
      <c r="Q32" s="200">
        <f t="shared" si="11"/>
        <v>10</v>
      </c>
      <c r="R32" s="200">
        <f t="shared" si="12"/>
        <v>10</v>
      </c>
      <c r="S32" s="200">
        <f t="shared" si="13"/>
        <v>0</v>
      </c>
      <c r="T32" s="200">
        <f t="shared" si="10"/>
        <v>5</v>
      </c>
      <c r="U32" s="200">
        <f t="shared" si="10"/>
        <v>10</v>
      </c>
      <c r="V32" s="200">
        <f t="shared" si="10"/>
        <v>0</v>
      </c>
      <c r="W32" s="121"/>
      <c r="X32" s="121"/>
      <c r="Y32" s="121"/>
      <c r="Z32" s="121"/>
      <c r="AA32" s="121"/>
      <c r="AB32" s="121"/>
      <c r="AC32" s="121">
        <v>10</v>
      </c>
      <c r="AD32" s="121">
        <v>10</v>
      </c>
      <c r="AE32" s="121"/>
      <c r="AF32" s="121">
        <v>5</v>
      </c>
      <c r="AG32" s="121">
        <v>10</v>
      </c>
      <c r="AH32" s="121"/>
      <c r="AI32" s="240" t="s">
        <v>217</v>
      </c>
    </row>
    <row r="33" spans="1:35" s="1" customFormat="1" ht="25.5">
      <c r="A33" s="120">
        <v>5</v>
      </c>
      <c r="B33" s="136" t="s">
        <v>203</v>
      </c>
      <c r="C33" s="121"/>
      <c r="D33" s="121"/>
      <c r="E33" s="121"/>
      <c r="F33" s="121">
        <v>1</v>
      </c>
      <c r="G33" s="121"/>
      <c r="H33" s="121"/>
      <c r="I33" s="120">
        <f t="shared" si="9"/>
        <v>1</v>
      </c>
      <c r="J33" s="120">
        <f t="shared" si="9"/>
        <v>0</v>
      </c>
      <c r="K33" s="120">
        <f t="shared" si="9"/>
        <v>0</v>
      </c>
      <c r="L33" s="120">
        <f>SUM(I33:K33)</f>
        <v>1</v>
      </c>
      <c r="M33" s="123"/>
      <c r="N33" s="121" t="s">
        <v>80</v>
      </c>
      <c r="O33" s="122">
        <f>SUM(Q33:T33)</f>
        <v>20</v>
      </c>
      <c r="P33" s="120">
        <f>SUM(Q33:V33)</f>
        <v>30</v>
      </c>
      <c r="Q33" s="200">
        <f t="shared" si="11"/>
        <v>10</v>
      </c>
      <c r="R33" s="200">
        <f t="shared" si="12"/>
        <v>0</v>
      </c>
      <c r="S33" s="200">
        <f t="shared" si="13"/>
        <v>10</v>
      </c>
      <c r="T33" s="200">
        <f t="shared" si="10"/>
        <v>0</v>
      </c>
      <c r="U33" s="200">
        <f t="shared" si="10"/>
        <v>10</v>
      </c>
      <c r="V33" s="200">
        <f t="shared" si="10"/>
        <v>0</v>
      </c>
      <c r="W33" s="121"/>
      <c r="X33" s="121"/>
      <c r="Y33" s="121"/>
      <c r="Z33" s="121"/>
      <c r="AA33" s="160"/>
      <c r="AB33" s="160"/>
      <c r="AC33" s="121">
        <v>10</v>
      </c>
      <c r="AD33" s="121"/>
      <c r="AE33" s="121">
        <v>10</v>
      </c>
      <c r="AF33" s="121"/>
      <c r="AG33" s="121">
        <v>10</v>
      </c>
      <c r="AH33" s="121"/>
      <c r="AI33" s="179" t="s">
        <v>44</v>
      </c>
    </row>
    <row r="34" spans="1:35" s="1" customFormat="1" ht="25.5">
      <c r="A34" s="120">
        <v>6</v>
      </c>
      <c r="B34" s="136" t="s">
        <v>169</v>
      </c>
      <c r="C34" s="121">
        <v>2</v>
      </c>
      <c r="D34" s="121"/>
      <c r="E34" s="121"/>
      <c r="F34" s="121"/>
      <c r="G34" s="121"/>
      <c r="H34" s="121"/>
      <c r="I34" s="120">
        <v>2</v>
      </c>
      <c r="J34" s="120"/>
      <c r="K34" s="120"/>
      <c r="L34" s="120">
        <v>2</v>
      </c>
      <c r="M34" s="123" t="s">
        <v>76</v>
      </c>
      <c r="N34" s="121"/>
      <c r="O34" s="122">
        <v>40</v>
      </c>
      <c r="P34" s="120">
        <v>60</v>
      </c>
      <c r="Q34" s="200">
        <f t="shared" si="11"/>
        <v>20</v>
      </c>
      <c r="R34" s="200">
        <f t="shared" si="12"/>
        <v>0</v>
      </c>
      <c r="S34" s="200">
        <f t="shared" si="13"/>
        <v>0</v>
      </c>
      <c r="T34" s="200">
        <f t="shared" si="10"/>
        <v>20</v>
      </c>
      <c r="U34" s="200">
        <f t="shared" si="10"/>
        <v>20</v>
      </c>
      <c r="V34" s="200">
        <f t="shared" si="10"/>
        <v>0</v>
      </c>
      <c r="W34" s="121">
        <v>20</v>
      </c>
      <c r="X34" s="121"/>
      <c r="Y34" s="121"/>
      <c r="Z34" s="121">
        <v>20</v>
      </c>
      <c r="AA34" s="160">
        <v>20</v>
      </c>
      <c r="AB34" s="160"/>
      <c r="AC34" s="121"/>
      <c r="AD34" s="121"/>
      <c r="AE34" s="121"/>
      <c r="AF34" s="121"/>
      <c r="AG34" s="121"/>
      <c r="AH34" s="121"/>
      <c r="AI34" s="179" t="s">
        <v>44</v>
      </c>
    </row>
    <row r="35" spans="1:35" s="1" customFormat="1" ht="25.5">
      <c r="A35" s="120">
        <v>7</v>
      </c>
      <c r="B35" s="136" t="s">
        <v>147</v>
      </c>
      <c r="C35" s="121">
        <v>1</v>
      </c>
      <c r="D35" s="121"/>
      <c r="E35" s="121"/>
      <c r="F35" s="121"/>
      <c r="G35" s="121"/>
      <c r="H35" s="121"/>
      <c r="I35" s="120">
        <f aca="true" t="shared" si="14" ref="I35:K39">C35+F35</f>
        <v>1</v>
      </c>
      <c r="J35" s="120">
        <f t="shared" si="14"/>
        <v>0</v>
      </c>
      <c r="K35" s="120">
        <f t="shared" si="14"/>
        <v>0</v>
      </c>
      <c r="L35" s="120">
        <f>SUM(I35:K35)</f>
        <v>1</v>
      </c>
      <c r="M35" s="121" t="s">
        <v>80</v>
      </c>
      <c r="N35" s="121"/>
      <c r="O35" s="122">
        <f>SUM(Q35:T35)</f>
        <v>20</v>
      </c>
      <c r="P35" s="120">
        <f>SUM(Q35:V35)</f>
        <v>25</v>
      </c>
      <c r="Q35" s="200">
        <f t="shared" si="11"/>
        <v>10</v>
      </c>
      <c r="R35" s="200">
        <f t="shared" si="12"/>
        <v>10</v>
      </c>
      <c r="S35" s="200">
        <f t="shared" si="13"/>
        <v>0</v>
      </c>
      <c r="T35" s="200">
        <f t="shared" si="10"/>
        <v>0</v>
      </c>
      <c r="U35" s="200">
        <f t="shared" si="10"/>
        <v>5</v>
      </c>
      <c r="V35" s="200">
        <f t="shared" si="10"/>
        <v>0</v>
      </c>
      <c r="W35" s="121">
        <v>10</v>
      </c>
      <c r="X35" s="121">
        <v>10</v>
      </c>
      <c r="Y35" s="121"/>
      <c r="Z35" s="121"/>
      <c r="AA35" s="160">
        <v>5</v>
      </c>
      <c r="AB35" s="160"/>
      <c r="AC35" s="121"/>
      <c r="AD35" s="121"/>
      <c r="AE35" s="121"/>
      <c r="AF35" s="121"/>
      <c r="AG35" s="121"/>
      <c r="AH35" s="121"/>
      <c r="AI35" s="179" t="s">
        <v>44</v>
      </c>
    </row>
    <row r="36" spans="1:35" s="1" customFormat="1" ht="24">
      <c r="A36" s="120">
        <v>8</v>
      </c>
      <c r="B36" s="136" t="s">
        <v>204</v>
      </c>
      <c r="C36" s="121">
        <v>1</v>
      </c>
      <c r="D36" s="121"/>
      <c r="E36" s="121"/>
      <c r="F36" s="121"/>
      <c r="G36" s="121"/>
      <c r="H36" s="121"/>
      <c r="I36" s="120">
        <f t="shared" si="14"/>
        <v>1</v>
      </c>
      <c r="J36" s="120">
        <f t="shared" si="14"/>
        <v>0</v>
      </c>
      <c r="K36" s="120">
        <f t="shared" si="14"/>
        <v>0</v>
      </c>
      <c r="L36" s="120">
        <f>SUM(I36:K36)</f>
        <v>1</v>
      </c>
      <c r="M36" s="121" t="s">
        <v>80</v>
      </c>
      <c r="N36" s="121"/>
      <c r="O36" s="122">
        <v>15</v>
      </c>
      <c r="P36" s="120">
        <v>20</v>
      </c>
      <c r="Q36" s="200">
        <f t="shared" si="11"/>
        <v>5</v>
      </c>
      <c r="R36" s="200">
        <f t="shared" si="12"/>
        <v>0</v>
      </c>
      <c r="S36" s="200">
        <f t="shared" si="13"/>
        <v>10</v>
      </c>
      <c r="T36" s="200">
        <f t="shared" si="10"/>
        <v>0</v>
      </c>
      <c r="U36" s="200">
        <f t="shared" si="10"/>
        <v>10</v>
      </c>
      <c r="V36" s="200">
        <f t="shared" si="10"/>
        <v>0</v>
      </c>
      <c r="W36" s="121">
        <v>5</v>
      </c>
      <c r="X36" s="121"/>
      <c r="Y36" s="121">
        <v>10</v>
      </c>
      <c r="Z36" s="121"/>
      <c r="AA36" s="160">
        <v>10</v>
      </c>
      <c r="AB36" s="160"/>
      <c r="AC36" s="121"/>
      <c r="AD36" s="121"/>
      <c r="AE36" s="121"/>
      <c r="AF36" s="121"/>
      <c r="AG36" s="121"/>
      <c r="AH36" s="121"/>
      <c r="AI36" s="239" t="s">
        <v>220</v>
      </c>
    </row>
    <row r="37" spans="1:35" s="1" customFormat="1" ht="12.75">
      <c r="A37" s="120">
        <v>9</v>
      </c>
      <c r="B37" s="136" t="s">
        <v>148</v>
      </c>
      <c r="C37" s="121">
        <v>1</v>
      </c>
      <c r="D37" s="121"/>
      <c r="E37" s="121"/>
      <c r="F37" s="121"/>
      <c r="G37" s="121"/>
      <c r="H37" s="121"/>
      <c r="I37" s="120">
        <f t="shared" si="14"/>
        <v>1</v>
      </c>
      <c r="J37" s="120">
        <f t="shared" si="14"/>
        <v>0</v>
      </c>
      <c r="K37" s="120">
        <f t="shared" si="14"/>
        <v>0</v>
      </c>
      <c r="L37" s="120">
        <f>SUM(I37:K37)</f>
        <v>1</v>
      </c>
      <c r="M37" s="121" t="s">
        <v>76</v>
      </c>
      <c r="N37" s="121"/>
      <c r="O37" s="122">
        <f>SUM(Q37:T37)</f>
        <v>30</v>
      </c>
      <c r="P37" s="120">
        <f>SUM(Q37:V37)</f>
        <v>40</v>
      </c>
      <c r="Q37" s="200">
        <f t="shared" si="11"/>
        <v>10</v>
      </c>
      <c r="R37" s="200">
        <f t="shared" si="12"/>
        <v>0</v>
      </c>
      <c r="S37" s="200">
        <f t="shared" si="13"/>
        <v>20</v>
      </c>
      <c r="T37" s="200">
        <f t="shared" si="10"/>
        <v>0</v>
      </c>
      <c r="U37" s="200">
        <f t="shared" si="10"/>
        <v>10</v>
      </c>
      <c r="V37" s="200">
        <f t="shared" si="10"/>
        <v>0</v>
      </c>
      <c r="W37" s="121">
        <v>10</v>
      </c>
      <c r="X37" s="121"/>
      <c r="Y37" s="121">
        <v>20</v>
      </c>
      <c r="Z37" s="121"/>
      <c r="AA37" s="160">
        <v>10</v>
      </c>
      <c r="AB37" s="160"/>
      <c r="AC37" s="121"/>
      <c r="AD37" s="121"/>
      <c r="AE37" s="121"/>
      <c r="AF37" s="121"/>
      <c r="AG37" s="121"/>
      <c r="AH37" s="121"/>
      <c r="AI37" s="240" t="s">
        <v>130</v>
      </c>
    </row>
    <row r="38" spans="1:35" s="1" customFormat="1" ht="25.5">
      <c r="A38" s="120">
        <v>10</v>
      </c>
      <c r="B38" s="74" t="s">
        <v>49</v>
      </c>
      <c r="C38" s="121"/>
      <c r="D38" s="121"/>
      <c r="E38" s="121"/>
      <c r="F38" s="121">
        <v>1</v>
      </c>
      <c r="G38" s="121"/>
      <c r="H38" s="121"/>
      <c r="I38" s="120">
        <f t="shared" si="14"/>
        <v>1</v>
      </c>
      <c r="J38" s="120">
        <f t="shared" si="14"/>
        <v>0</v>
      </c>
      <c r="K38" s="120">
        <f t="shared" si="14"/>
        <v>0</v>
      </c>
      <c r="L38" s="120">
        <f>SUM(I38:K38)</f>
        <v>1</v>
      </c>
      <c r="M38" s="123"/>
      <c r="N38" s="123" t="s">
        <v>80</v>
      </c>
      <c r="O38" s="122">
        <f>SUM(Q38:T38)</f>
        <v>25</v>
      </c>
      <c r="P38" s="120">
        <f>SUM(Q38:V38)</f>
        <v>35</v>
      </c>
      <c r="Q38" s="200">
        <f t="shared" si="11"/>
        <v>15</v>
      </c>
      <c r="R38" s="200">
        <f t="shared" si="12"/>
        <v>10</v>
      </c>
      <c r="S38" s="200">
        <f t="shared" si="13"/>
        <v>0</v>
      </c>
      <c r="T38" s="200">
        <f t="shared" si="10"/>
        <v>0</v>
      </c>
      <c r="U38" s="200">
        <f t="shared" si="10"/>
        <v>10</v>
      </c>
      <c r="V38" s="200">
        <f t="shared" si="10"/>
        <v>0</v>
      </c>
      <c r="W38" s="121"/>
      <c r="X38" s="121"/>
      <c r="Y38" s="121"/>
      <c r="Z38" s="121"/>
      <c r="AA38" s="160"/>
      <c r="AB38" s="160"/>
      <c r="AC38" s="121">
        <v>15</v>
      </c>
      <c r="AD38" s="121">
        <v>10</v>
      </c>
      <c r="AE38" s="121"/>
      <c r="AF38" s="121"/>
      <c r="AG38" s="121">
        <v>10</v>
      </c>
      <c r="AH38" s="121"/>
      <c r="AI38" s="241" t="s">
        <v>219</v>
      </c>
    </row>
    <row r="39" spans="1:36" ht="12.75">
      <c r="A39" s="120">
        <v>11</v>
      </c>
      <c r="B39" s="74" t="s">
        <v>93</v>
      </c>
      <c r="C39" s="121">
        <v>1</v>
      </c>
      <c r="D39" s="121"/>
      <c r="E39" s="121"/>
      <c r="F39" s="121"/>
      <c r="G39" s="121"/>
      <c r="H39" s="121"/>
      <c r="I39" s="120">
        <f t="shared" si="14"/>
        <v>1</v>
      </c>
      <c r="J39" s="120">
        <f t="shared" si="14"/>
        <v>0</v>
      </c>
      <c r="K39" s="120">
        <f t="shared" si="14"/>
        <v>0</v>
      </c>
      <c r="L39" s="120">
        <f>SUM(I39:K39)</f>
        <v>1</v>
      </c>
      <c r="M39" s="123" t="s">
        <v>76</v>
      </c>
      <c r="N39" s="121"/>
      <c r="O39" s="122">
        <f>SUM(Q39:T39)</f>
        <v>20</v>
      </c>
      <c r="P39" s="120">
        <f>SUM(Q39:V39)</f>
        <v>30</v>
      </c>
      <c r="Q39" s="200">
        <f t="shared" si="11"/>
        <v>10</v>
      </c>
      <c r="R39" s="200">
        <f t="shared" si="12"/>
        <v>10</v>
      </c>
      <c r="S39" s="119">
        <f>Y39+AE39</f>
        <v>0</v>
      </c>
      <c r="T39" s="119">
        <f>Z39+AF39</f>
        <v>0</v>
      </c>
      <c r="U39" s="119">
        <f>AA39+AG39</f>
        <v>10</v>
      </c>
      <c r="V39" s="200">
        <f t="shared" si="10"/>
        <v>0</v>
      </c>
      <c r="W39" s="121">
        <v>10</v>
      </c>
      <c r="X39" s="121">
        <v>10</v>
      </c>
      <c r="Y39" s="121"/>
      <c r="Z39" s="121"/>
      <c r="AA39" s="121">
        <v>10</v>
      </c>
      <c r="AB39" s="121"/>
      <c r="AC39" s="121"/>
      <c r="AD39" s="121"/>
      <c r="AE39" s="121"/>
      <c r="AF39" s="121"/>
      <c r="AG39" s="121"/>
      <c r="AH39" s="121"/>
      <c r="AI39" s="179" t="s">
        <v>94</v>
      </c>
      <c r="AJ39" s="1"/>
    </row>
    <row r="40" spans="1:36" s="182" customFormat="1" ht="12.75">
      <c r="A40" s="167"/>
      <c r="B40" s="180" t="s">
        <v>32</v>
      </c>
      <c r="C40" s="167">
        <f>SUM(C29:C39)</f>
        <v>6</v>
      </c>
      <c r="D40" s="167"/>
      <c r="E40" s="167"/>
      <c r="F40" s="167">
        <f>SUM(F29:F39)</f>
        <v>6</v>
      </c>
      <c r="G40" s="167"/>
      <c r="H40" s="167"/>
      <c r="I40" s="167">
        <f>SUM(I29:I39)</f>
        <v>12</v>
      </c>
      <c r="J40" s="167"/>
      <c r="K40" s="167"/>
      <c r="L40" s="167">
        <f>SUM(L29:L39)</f>
        <v>12</v>
      </c>
      <c r="M40" s="170"/>
      <c r="N40" s="167"/>
      <c r="O40" s="167">
        <f aca="true" t="shared" si="15" ref="O40:AB40">SUM(O29:O39)</f>
        <v>260</v>
      </c>
      <c r="P40" s="167">
        <f>SUM(P29:P39)</f>
        <v>360</v>
      </c>
      <c r="Q40" s="170">
        <f t="shared" si="15"/>
        <v>125</v>
      </c>
      <c r="R40" s="170">
        <f t="shared" si="15"/>
        <v>50</v>
      </c>
      <c r="S40" s="170">
        <f t="shared" si="15"/>
        <v>40</v>
      </c>
      <c r="T40" s="170">
        <f t="shared" si="15"/>
        <v>45</v>
      </c>
      <c r="U40" s="170">
        <f t="shared" si="15"/>
        <v>105</v>
      </c>
      <c r="V40" s="170">
        <f t="shared" si="15"/>
        <v>0</v>
      </c>
      <c r="W40" s="167">
        <f t="shared" si="15"/>
        <v>55</v>
      </c>
      <c r="X40" s="167">
        <f t="shared" si="15"/>
        <v>20</v>
      </c>
      <c r="Y40" s="167">
        <f t="shared" si="15"/>
        <v>30</v>
      </c>
      <c r="Z40" s="167">
        <f t="shared" si="15"/>
        <v>20</v>
      </c>
      <c r="AA40" s="167">
        <f t="shared" si="15"/>
        <v>55</v>
      </c>
      <c r="AB40" s="167">
        <f t="shared" si="15"/>
        <v>0</v>
      </c>
      <c r="AC40" s="167">
        <f aca="true" t="shared" si="16" ref="AC40:AH40">SUM(AC29:AC39)</f>
        <v>70</v>
      </c>
      <c r="AD40" s="167">
        <f t="shared" si="16"/>
        <v>30</v>
      </c>
      <c r="AE40" s="167">
        <f t="shared" si="16"/>
        <v>10</v>
      </c>
      <c r="AF40" s="167">
        <f t="shared" si="16"/>
        <v>25</v>
      </c>
      <c r="AG40" s="167">
        <f t="shared" si="16"/>
        <v>50</v>
      </c>
      <c r="AH40" s="167">
        <f t="shared" si="16"/>
        <v>0</v>
      </c>
      <c r="AI40" s="181"/>
      <c r="AJ40" s="172"/>
    </row>
    <row r="41" spans="1:36" ht="12.75">
      <c r="A41" s="120"/>
      <c r="B41" s="74"/>
      <c r="C41" s="121"/>
      <c r="D41" s="121"/>
      <c r="E41" s="121"/>
      <c r="F41" s="121"/>
      <c r="G41" s="121"/>
      <c r="H41" s="121"/>
      <c r="I41" s="120"/>
      <c r="J41" s="120"/>
      <c r="K41" s="120"/>
      <c r="L41" s="120"/>
      <c r="M41" s="123"/>
      <c r="N41" s="121"/>
      <c r="O41" s="122"/>
      <c r="P41" s="120"/>
      <c r="Q41" s="119"/>
      <c r="R41" s="119"/>
      <c r="S41" s="119"/>
      <c r="T41" s="119"/>
      <c r="U41" s="119"/>
      <c r="V41" s="119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82"/>
      <c r="AJ41" s="1"/>
    </row>
    <row r="42" spans="1:35" s="90" customFormat="1" ht="18" customHeight="1">
      <c r="A42" s="129"/>
      <c r="B42" s="173" t="s">
        <v>155</v>
      </c>
      <c r="C42" s="133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4"/>
      <c r="R42" s="134"/>
      <c r="S42" s="134"/>
      <c r="T42" s="134"/>
      <c r="U42" s="134"/>
      <c r="V42" s="134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74"/>
    </row>
    <row r="43" spans="1:35" s="1" customFormat="1" ht="25.5">
      <c r="A43" s="120">
        <v>1</v>
      </c>
      <c r="B43" s="136" t="s">
        <v>135</v>
      </c>
      <c r="C43" s="121"/>
      <c r="D43" s="121"/>
      <c r="E43" s="121"/>
      <c r="F43" s="121">
        <v>2</v>
      </c>
      <c r="G43" s="121"/>
      <c r="H43" s="121"/>
      <c r="I43" s="120">
        <f aca="true" t="shared" si="17" ref="I43:K50">C43+F43</f>
        <v>2</v>
      </c>
      <c r="J43" s="120">
        <f t="shared" si="17"/>
        <v>0</v>
      </c>
      <c r="K43" s="120">
        <f t="shared" si="17"/>
        <v>0</v>
      </c>
      <c r="L43" s="120">
        <f>SUM(I43:K43)</f>
        <v>2</v>
      </c>
      <c r="M43" s="121"/>
      <c r="N43" s="121" t="s">
        <v>76</v>
      </c>
      <c r="O43" s="122">
        <v>30</v>
      </c>
      <c r="P43" s="120">
        <f>SUM(Q43:V43)</f>
        <v>40</v>
      </c>
      <c r="Q43" s="119">
        <f>SUM(W43+AC43)</f>
        <v>20</v>
      </c>
      <c r="R43" s="119">
        <f aca="true" t="shared" si="18" ref="R43:V50">SUM(X43+AD43)</f>
        <v>0</v>
      </c>
      <c r="S43" s="119">
        <f t="shared" si="18"/>
        <v>10</v>
      </c>
      <c r="T43" s="119">
        <f t="shared" si="18"/>
        <v>0</v>
      </c>
      <c r="U43" s="119">
        <f t="shared" si="18"/>
        <v>10</v>
      </c>
      <c r="V43" s="119">
        <f t="shared" si="18"/>
        <v>0</v>
      </c>
      <c r="W43" s="121"/>
      <c r="X43" s="121"/>
      <c r="Y43" s="121"/>
      <c r="Z43" s="121"/>
      <c r="AA43" s="121"/>
      <c r="AB43" s="121"/>
      <c r="AC43" s="121">
        <v>20</v>
      </c>
      <c r="AD43" s="121"/>
      <c r="AE43" s="121">
        <v>10</v>
      </c>
      <c r="AF43" s="121"/>
      <c r="AG43" s="121">
        <v>10</v>
      </c>
      <c r="AH43" s="121"/>
      <c r="AI43" s="240" t="s">
        <v>43</v>
      </c>
    </row>
    <row r="44" spans="1:35" s="1" customFormat="1" ht="38.25">
      <c r="A44" s="120">
        <v>2</v>
      </c>
      <c r="B44" s="136" t="s">
        <v>151</v>
      </c>
      <c r="C44" s="121"/>
      <c r="D44" s="121"/>
      <c r="E44" s="121"/>
      <c r="F44" s="121">
        <v>2</v>
      </c>
      <c r="G44" s="121"/>
      <c r="H44" s="121"/>
      <c r="I44" s="120">
        <f t="shared" si="17"/>
        <v>2</v>
      </c>
      <c r="J44" s="120">
        <f t="shared" si="17"/>
        <v>0</v>
      </c>
      <c r="K44" s="120">
        <f t="shared" si="17"/>
        <v>0</v>
      </c>
      <c r="L44" s="120">
        <f aca="true" t="shared" si="19" ref="L44:L50">SUM(I44:K44)</f>
        <v>2</v>
      </c>
      <c r="M44" s="121"/>
      <c r="N44" s="121" t="s">
        <v>80</v>
      </c>
      <c r="O44" s="159">
        <f>SUM(Q44:T44)</f>
        <v>20</v>
      </c>
      <c r="P44" s="157">
        <v>40</v>
      </c>
      <c r="Q44" s="119">
        <f aca="true" t="shared" si="20" ref="Q44:Q50">SUM(W44+AC44)</f>
        <v>10</v>
      </c>
      <c r="R44" s="119">
        <f t="shared" si="18"/>
        <v>0</v>
      </c>
      <c r="S44" s="119">
        <f t="shared" si="18"/>
        <v>10</v>
      </c>
      <c r="T44" s="119">
        <f t="shared" si="18"/>
        <v>0</v>
      </c>
      <c r="U44" s="119">
        <f t="shared" si="18"/>
        <v>20</v>
      </c>
      <c r="V44" s="119">
        <f t="shared" si="18"/>
        <v>0</v>
      </c>
      <c r="W44" s="121"/>
      <c r="X44" s="121"/>
      <c r="Y44" s="160"/>
      <c r="Z44" s="160"/>
      <c r="AA44" s="160"/>
      <c r="AB44" s="121"/>
      <c r="AC44" s="121">
        <v>10</v>
      </c>
      <c r="AD44" s="121"/>
      <c r="AE44" s="121">
        <v>10</v>
      </c>
      <c r="AF44" s="121"/>
      <c r="AG44" s="121">
        <v>20</v>
      </c>
      <c r="AH44" s="121"/>
      <c r="AI44" s="240" t="s">
        <v>43</v>
      </c>
    </row>
    <row r="45" spans="1:35" s="1" customFormat="1" ht="25.5">
      <c r="A45" s="120">
        <v>3</v>
      </c>
      <c r="B45" s="136" t="s">
        <v>146</v>
      </c>
      <c r="C45" s="121">
        <v>1</v>
      </c>
      <c r="D45" s="121"/>
      <c r="E45" s="121"/>
      <c r="F45" s="121"/>
      <c r="G45" s="121"/>
      <c r="H45" s="121"/>
      <c r="I45" s="120">
        <f t="shared" si="17"/>
        <v>1</v>
      </c>
      <c r="J45" s="120">
        <f t="shared" si="17"/>
        <v>0</v>
      </c>
      <c r="K45" s="120">
        <f t="shared" si="17"/>
        <v>0</v>
      </c>
      <c r="L45" s="120">
        <f t="shared" si="19"/>
        <v>1</v>
      </c>
      <c r="M45" s="121" t="s">
        <v>80</v>
      </c>
      <c r="N45" s="121"/>
      <c r="O45" s="159">
        <v>30</v>
      </c>
      <c r="P45" s="157">
        <f>SUM(Q45:V45)</f>
        <v>35</v>
      </c>
      <c r="Q45" s="119">
        <f t="shared" si="20"/>
        <v>20</v>
      </c>
      <c r="R45" s="119">
        <f t="shared" si="18"/>
        <v>0</v>
      </c>
      <c r="S45" s="119">
        <f>SUM(Y45+AE45)</f>
        <v>10</v>
      </c>
      <c r="T45" s="119">
        <f t="shared" si="18"/>
        <v>0</v>
      </c>
      <c r="U45" s="119">
        <f t="shared" si="18"/>
        <v>5</v>
      </c>
      <c r="V45" s="119">
        <f t="shared" si="18"/>
        <v>0</v>
      </c>
      <c r="W45" s="121">
        <v>20</v>
      </c>
      <c r="X45" s="121"/>
      <c r="Y45" s="160">
        <v>10</v>
      </c>
      <c r="Z45" s="160"/>
      <c r="AA45" s="160">
        <v>5</v>
      </c>
      <c r="AB45" s="121"/>
      <c r="AC45" s="121"/>
      <c r="AD45" s="121"/>
      <c r="AE45" s="121"/>
      <c r="AF45" s="160"/>
      <c r="AG45" s="160"/>
      <c r="AH45" s="160"/>
      <c r="AI45" s="240" t="s">
        <v>212</v>
      </c>
    </row>
    <row r="46" spans="1:35" s="1" customFormat="1" ht="12.75">
      <c r="A46" s="120">
        <v>4</v>
      </c>
      <c r="B46" s="136" t="s">
        <v>149</v>
      </c>
      <c r="C46" s="121"/>
      <c r="D46" s="121"/>
      <c r="E46" s="121"/>
      <c r="F46" s="121">
        <v>1</v>
      </c>
      <c r="G46" s="121"/>
      <c r="H46" s="121"/>
      <c r="I46" s="120">
        <f t="shared" si="17"/>
        <v>1</v>
      </c>
      <c r="J46" s="120">
        <f t="shared" si="17"/>
        <v>0</v>
      </c>
      <c r="K46" s="120">
        <f t="shared" si="17"/>
        <v>0</v>
      </c>
      <c r="L46" s="120">
        <f t="shared" si="19"/>
        <v>1</v>
      </c>
      <c r="M46" s="121"/>
      <c r="N46" s="121" t="s">
        <v>80</v>
      </c>
      <c r="O46" s="159">
        <f>SUM(Q46:T46)</f>
        <v>30</v>
      </c>
      <c r="P46" s="157">
        <f>SUM(Q46:V46)</f>
        <v>35</v>
      </c>
      <c r="Q46" s="119">
        <f t="shared" si="20"/>
        <v>10</v>
      </c>
      <c r="R46" s="119">
        <f t="shared" si="18"/>
        <v>0</v>
      </c>
      <c r="S46" s="119">
        <f t="shared" si="18"/>
        <v>20</v>
      </c>
      <c r="T46" s="119">
        <f t="shared" si="18"/>
        <v>0</v>
      </c>
      <c r="U46" s="119">
        <f t="shared" si="18"/>
        <v>5</v>
      </c>
      <c r="V46" s="119">
        <f t="shared" si="18"/>
        <v>0</v>
      </c>
      <c r="W46" s="121"/>
      <c r="X46" s="121"/>
      <c r="Y46" s="160"/>
      <c r="Z46" s="160"/>
      <c r="AA46" s="160"/>
      <c r="AB46" s="121"/>
      <c r="AC46" s="121">
        <v>10</v>
      </c>
      <c r="AD46" s="121"/>
      <c r="AE46" s="121">
        <v>20</v>
      </c>
      <c r="AF46" s="160"/>
      <c r="AG46" s="160">
        <v>5</v>
      </c>
      <c r="AH46" s="160"/>
      <c r="AI46" s="240" t="s">
        <v>150</v>
      </c>
    </row>
    <row r="47" spans="1:35" s="1" customFormat="1" ht="23.25" customHeight="1">
      <c r="A47" s="120">
        <v>5</v>
      </c>
      <c r="B47" s="136" t="s">
        <v>170</v>
      </c>
      <c r="C47" s="121"/>
      <c r="D47" s="121"/>
      <c r="E47" s="121"/>
      <c r="F47" s="121">
        <v>1</v>
      </c>
      <c r="G47" s="121"/>
      <c r="H47" s="121"/>
      <c r="I47" s="120">
        <f t="shared" si="17"/>
        <v>1</v>
      </c>
      <c r="J47" s="120">
        <f t="shared" si="17"/>
        <v>0</v>
      </c>
      <c r="K47" s="120">
        <f t="shared" si="17"/>
        <v>0</v>
      </c>
      <c r="L47" s="120">
        <f t="shared" si="19"/>
        <v>1</v>
      </c>
      <c r="M47" s="121"/>
      <c r="N47" s="121" t="s">
        <v>80</v>
      </c>
      <c r="O47" s="159">
        <v>30</v>
      </c>
      <c r="P47" s="157">
        <v>35</v>
      </c>
      <c r="Q47" s="119">
        <f t="shared" si="20"/>
        <v>10</v>
      </c>
      <c r="R47" s="119">
        <f t="shared" si="18"/>
        <v>0</v>
      </c>
      <c r="S47" s="119">
        <f t="shared" si="18"/>
        <v>20</v>
      </c>
      <c r="T47" s="119">
        <f t="shared" si="18"/>
        <v>0</v>
      </c>
      <c r="U47" s="119">
        <f t="shared" si="18"/>
        <v>5</v>
      </c>
      <c r="V47" s="119">
        <f t="shared" si="18"/>
        <v>0</v>
      </c>
      <c r="W47" s="121"/>
      <c r="X47" s="121"/>
      <c r="Y47" s="160"/>
      <c r="Z47" s="160"/>
      <c r="AA47" s="160"/>
      <c r="AB47" s="121"/>
      <c r="AC47" s="121">
        <v>10</v>
      </c>
      <c r="AD47" s="121"/>
      <c r="AE47" s="121">
        <v>20</v>
      </c>
      <c r="AF47" s="160"/>
      <c r="AG47" s="160">
        <v>5</v>
      </c>
      <c r="AH47" s="160"/>
      <c r="AI47" s="239" t="s">
        <v>101</v>
      </c>
    </row>
    <row r="48" spans="1:35" s="1" customFormat="1" ht="18" customHeight="1">
      <c r="A48" s="120">
        <v>6</v>
      </c>
      <c r="B48" s="136" t="s">
        <v>188</v>
      </c>
      <c r="C48" s="121">
        <v>2</v>
      </c>
      <c r="D48" s="121"/>
      <c r="E48" s="121"/>
      <c r="F48" s="121"/>
      <c r="G48" s="121"/>
      <c r="H48" s="121"/>
      <c r="I48" s="120">
        <f t="shared" si="17"/>
        <v>2</v>
      </c>
      <c r="J48" s="120">
        <f t="shared" si="17"/>
        <v>0</v>
      </c>
      <c r="K48" s="120">
        <f t="shared" si="17"/>
        <v>0</v>
      </c>
      <c r="L48" s="120">
        <f t="shared" si="19"/>
        <v>2</v>
      </c>
      <c r="M48" s="121" t="s">
        <v>80</v>
      </c>
      <c r="N48" s="121"/>
      <c r="O48" s="159">
        <v>40</v>
      </c>
      <c r="P48" s="157">
        <v>50</v>
      </c>
      <c r="Q48" s="119">
        <f t="shared" si="20"/>
        <v>20</v>
      </c>
      <c r="R48" s="119">
        <f t="shared" si="18"/>
        <v>20</v>
      </c>
      <c r="S48" s="119">
        <f t="shared" si="18"/>
        <v>0</v>
      </c>
      <c r="T48" s="119">
        <f t="shared" si="18"/>
        <v>0</v>
      </c>
      <c r="U48" s="119">
        <f t="shared" si="18"/>
        <v>10</v>
      </c>
      <c r="V48" s="119">
        <f t="shared" si="18"/>
        <v>0</v>
      </c>
      <c r="W48" s="121">
        <v>20</v>
      </c>
      <c r="X48" s="121">
        <v>20</v>
      </c>
      <c r="Y48" s="160"/>
      <c r="Z48" s="160"/>
      <c r="AA48" s="160">
        <v>10</v>
      </c>
      <c r="AB48" s="121"/>
      <c r="AC48" s="121"/>
      <c r="AD48" s="121"/>
      <c r="AE48" s="121"/>
      <c r="AF48" s="160"/>
      <c r="AG48" s="160"/>
      <c r="AH48" s="160"/>
      <c r="AI48" s="240" t="s">
        <v>43</v>
      </c>
    </row>
    <row r="49" spans="1:35" s="1" customFormat="1" ht="21.75" customHeight="1">
      <c r="A49" s="120">
        <v>7</v>
      </c>
      <c r="B49" s="136" t="s">
        <v>136</v>
      </c>
      <c r="C49" s="121">
        <v>1</v>
      </c>
      <c r="D49" s="121"/>
      <c r="E49" s="121"/>
      <c r="F49" s="121"/>
      <c r="G49" s="121"/>
      <c r="H49" s="121"/>
      <c r="I49" s="120">
        <f t="shared" si="17"/>
        <v>1</v>
      </c>
      <c r="J49" s="120">
        <f t="shared" si="17"/>
        <v>0</v>
      </c>
      <c r="K49" s="120">
        <f t="shared" si="17"/>
        <v>0</v>
      </c>
      <c r="L49" s="120">
        <f t="shared" si="19"/>
        <v>1</v>
      </c>
      <c r="M49" s="123" t="s">
        <v>80</v>
      </c>
      <c r="N49" s="121"/>
      <c r="O49" s="159">
        <v>20</v>
      </c>
      <c r="P49" s="120">
        <v>30</v>
      </c>
      <c r="Q49" s="119">
        <f t="shared" si="20"/>
        <v>10</v>
      </c>
      <c r="R49" s="119">
        <f t="shared" si="18"/>
        <v>0</v>
      </c>
      <c r="S49" s="119">
        <f t="shared" si="18"/>
        <v>10</v>
      </c>
      <c r="T49" s="119">
        <f t="shared" si="18"/>
        <v>0</v>
      </c>
      <c r="U49" s="119">
        <f t="shared" si="18"/>
        <v>10</v>
      </c>
      <c r="V49" s="119">
        <f t="shared" si="18"/>
        <v>0</v>
      </c>
      <c r="W49" s="121">
        <v>10</v>
      </c>
      <c r="X49" s="121"/>
      <c r="Y49" s="121">
        <v>10</v>
      </c>
      <c r="Z49" s="160"/>
      <c r="AA49" s="160">
        <v>10</v>
      </c>
      <c r="AB49" s="121"/>
      <c r="AC49" s="121"/>
      <c r="AD49" s="121"/>
      <c r="AE49" s="121"/>
      <c r="AF49" s="160"/>
      <c r="AG49" s="160"/>
      <c r="AH49" s="160"/>
      <c r="AI49" s="179" t="s">
        <v>46</v>
      </c>
    </row>
    <row r="50" spans="1:35" s="1" customFormat="1" ht="33.75" customHeight="1">
      <c r="A50" s="120">
        <v>8</v>
      </c>
      <c r="B50" s="136" t="s">
        <v>205</v>
      </c>
      <c r="C50" s="121">
        <v>2</v>
      </c>
      <c r="D50" s="121"/>
      <c r="E50" s="121"/>
      <c r="F50" s="121"/>
      <c r="G50" s="121"/>
      <c r="H50" s="121"/>
      <c r="I50" s="120">
        <f t="shared" si="17"/>
        <v>2</v>
      </c>
      <c r="J50" s="120">
        <f t="shared" si="17"/>
        <v>0</v>
      </c>
      <c r="K50" s="120">
        <f t="shared" si="17"/>
        <v>0</v>
      </c>
      <c r="L50" s="120">
        <f t="shared" si="19"/>
        <v>2</v>
      </c>
      <c r="M50" s="121" t="s">
        <v>76</v>
      </c>
      <c r="N50" s="121"/>
      <c r="O50" s="122">
        <v>50</v>
      </c>
      <c r="P50" s="120">
        <v>50</v>
      </c>
      <c r="Q50" s="119">
        <f t="shared" si="20"/>
        <v>30</v>
      </c>
      <c r="R50" s="119">
        <f t="shared" si="18"/>
        <v>0</v>
      </c>
      <c r="S50" s="119">
        <f t="shared" si="18"/>
        <v>20</v>
      </c>
      <c r="T50" s="119">
        <f t="shared" si="18"/>
        <v>0</v>
      </c>
      <c r="U50" s="119">
        <f t="shared" si="18"/>
        <v>0</v>
      </c>
      <c r="V50" s="119">
        <f t="shared" si="18"/>
        <v>0</v>
      </c>
      <c r="W50" s="121">
        <v>30</v>
      </c>
      <c r="X50" s="121"/>
      <c r="Y50" s="121">
        <v>20</v>
      </c>
      <c r="Z50" s="121"/>
      <c r="AA50" s="121"/>
      <c r="AB50" s="121"/>
      <c r="AC50" s="121"/>
      <c r="AD50" s="121"/>
      <c r="AE50" s="121"/>
      <c r="AF50" s="121"/>
      <c r="AG50" s="121"/>
      <c r="AH50" s="121"/>
      <c r="AI50" s="242" t="s">
        <v>60</v>
      </c>
    </row>
    <row r="51" spans="1:35" s="172" customFormat="1" ht="18" customHeight="1">
      <c r="A51" s="183"/>
      <c r="B51" s="184" t="s">
        <v>32</v>
      </c>
      <c r="C51" s="185">
        <f>SUM(C43:C50)</f>
        <v>6</v>
      </c>
      <c r="D51" s="186"/>
      <c r="E51" s="187"/>
      <c r="F51" s="188">
        <f>SUM(F43:F50)</f>
        <v>6</v>
      </c>
      <c r="G51" s="189"/>
      <c r="H51" s="190"/>
      <c r="I51" s="188">
        <f>SUM(I43+I44+I45+I46+I47+I48+I49+I50)</f>
        <v>12</v>
      </c>
      <c r="J51" s="188">
        <f>SUM(J43+J44+J45+J46+J47+J48+J49+J50)</f>
        <v>0</v>
      </c>
      <c r="K51" s="188">
        <f>SUM(K43+K44+K45+K46+K47+K48+K49+K50)</f>
        <v>0</v>
      </c>
      <c r="L51" s="188">
        <f>SUM(L43+L44+L45+L46+L47+L48+L49+L50)</f>
        <v>12</v>
      </c>
      <c r="M51" s="191"/>
      <c r="N51" s="192"/>
      <c r="O51" s="193">
        <f aca="true" t="shared" si="21" ref="O51:AB51">SUM(O43:O50)</f>
        <v>250</v>
      </c>
      <c r="P51" s="193">
        <f t="shared" si="21"/>
        <v>315</v>
      </c>
      <c r="Q51" s="194">
        <f t="shared" si="21"/>
        <v>130</v>
      </c>
      <c r="R51" s="194">
        <f t="shared" si="21"/>
        <v>20</v>
      </c>
      <c r="S51" s="194">
        <f t="shared" si="21"/>
        <v>100</v>
      </c>
      <c r="T51" s="194">
        <f t="shared" si="21"/>
        <v>0</v>
      </c>
      <c r="U51" s="194">
        <f t="shared" si="21"/>
        <v>65</v>
      </c>
      <c r="V51" s="194">
        <f t="shared" si="21"/>
        <v>0</v>
      </c>
      <c r="W51" s="195">
        <f t="shared" si="21"/>
        <v>80</v>
      </c>
      <c r="X51" s="195">
        <f t="shared" si="21"/>
        <v>20</v>
      </c>
      <c r="Y51" s="195">
        <f t="shared" si="21"/>
        <v>40</v>
      </c>
      <c r="Z51" s="195">
        <f t="shared" si="21"/>
        <v>0</v>
      </c>
      <c r="AA51" s="195">
        <f t="shared" si="21"/>
        <v>25</v>
      </c>
      <c r="AB51" s="195">
        <f t="shared" si="21"/>
        <v>0</v>
      </c>
      <c r="AC51" s="195">
        <f aca="true" t="shared" si="22" ref="AC51:AH51">SUM(AC43:AC50)</f>
        <v>50</v>
      </c>
      <c r="AD51" s="195">
        <f t="shared" si="22"/>
        <v>0</v>
      </c>
      <c r="AE51" s="195">
        <f t="shared" si="22"/>
        <v>60</v>
      </c>
      <c r="AF51" s="195">
        <f t="shared" si="22"/>
        <v>0</v>
      </c>
      <c r="AG51" s="195">
        <f t="shared" si="22"/>
        <v>40</v>
      </c>
      <c r="AH51" s="195">
        <f t="shared" si="22"/>
        <v>0</v>
      </c>
      <c r="AI51" s="171"/>
    </row>
    <row r="52" spans="1:35" s="142" customFormat="1" ht="39" customHeight="1" thickBot="1">
      <c r="A52" s="196"/>
      <c r="B52" s="197" t="s">
        <v>206</v>
      </c>
      <c r="C52" s="144">
        <f>SUM(C26+C51)</f>
        <v>30</v>
      </c>
      <c r="D52" s="144">
        <f aca="true" t="shared" si="23" ref="D52:L52">SUM(D26+D51)</f>
        <v>0</v>
      </c>
      <c r="E52" s="144">
        <f t="shared" si="23"/>
        <v>0</v>
      </c>
      <c r="F52" s="144">
        <f t="shared" si="23"/>
        <v>30</v>
      </c>
      <c r="G52" s="144">
        <f t="shared" si="23"/>
        <v>0</v>
      </c>
      <c r="H52" s="144">
        <f t="shared" si="23"/>
        <v>0</v>
      </c>
      <c r="I52" s="144">
        <f t="shared" si="23"/>
        <v>60</v>
      </c>
      <c r="J52" s="144">
        <f t="shared" si="23"/>
        <v>0</v>
      </c>
      <c r="K52" s="144">
        <f t="shared" si="23"/>
        <v>0</v>
      </c>
      <c r="L52" s="144">
        <f t="shared" si="23"/>
        <v>60</v>
      </c>
      <c r="M52" s="145"/>
      <c r="N52" s="146"/>
      <c r="O52" s="147">
        <f>O26+O51</f>
        <v>1085</v>
      </c>
      <c r="P52" s="202">
        <f>P26+P51</f>
        <v>1530</v>
      </c>
      <c r="Q52" s="198">
        <f>SUM(Q26+Q51)</f>
        <v>405</v>
      </c>
      <c r="R52" s="198">
        <f aca="true" t="shared" si="24" ref="R52:AH52">SUM(R26+R51)</f>
        <v>60</v>
      </c>
      <c r="S52" s="198">
        <f t="shared" si="24"/>
        <v>160</v>
      </c>
      <c r="T52" s="198">
        <f t="shared" si="24"/>
        <v>460</v>
      </c>
      <c r="U52" s="198">
        <f t="shared" si="24"/>
        <v>445</v>
      </c>
      <c r="V52" s="198">
        <f t="shared" si="24"/>
        <v>0</v>
      </c>
      <c r="W52" s="198">
        <f>SUM(W26+W51)</f>
        <v>255</v>
      </c>
      <c r="X52" s="198">
        <f t="shared" si="24"/>
        <v>35</v>
      </c>
      <c r="Y52" s="198">
        <f t="shared" si="24"/>
        <v>75</v>
      </c>
      <c r="Z52" s="198">
        <f t="shared" si="24"/>
        <v>235</v>
      </c>
      <c r="AA52" s="198">
        <f t="shared" si="24"/>
        <v>215</v>
      </c>
      <c r="AB52" s="198">
        <f t="shared" si="24"/>
        <v>0</v>
      </c>
      <c r="AC52" s="198">
        <f t="shared" si="24"/>
        <v>150</v>
      </c>
      <c r="AD52" s="198">
        <f t="shared" si="24"/>
        <v>25</v>
      </c>
      <c r="AE52" s="198">
        <f t="shared" si="24"/>
        <v>85</v>
      </c>
      <c r="AF52" s="198">
        <f t="shared" si="24"/>
        <v>225</v>
      </c>
      <c r="AG52" s="198">
        <f t="shared" si="24"/>
        <v>230</v>
      </c>
      <c r="AH52" s="198">
        <f t="shared" si="24"/>
        <v>0</v>
      </c>
      <c r="AI52" s="231"/>
    </row>
    <row r="53" spans="1:35" s="7" customFormat="1" ht="30.75" customHeight="1" thickBot="1">
      <c r="A53" s="330" t="s">
        <v>207</v>
      </c>
      <c r="B53" s="331"/>
      <c r="C53" s="21">
        <f>SUM(C26+C40)</f>
        <v>30</v>
      </c>
      <c r="D53" s="21">
        <f aca="true" t="shared" si="25" ref="D53:L53">SUM(D26+D40)</f>
        <v>0</v>
      </c>
      <c r="E53" s="21">
        <f t="shared" si="25"/>
        <v>0</v>
      </c>
      <c r="F53" s="21">
        <f t="shared" si="25"/>
        <v>30</v>
      </c>
      <c r="G53" s="21">
        <f t="shared" si="25"/>
        <v>0</v>
      </c>
      <c r="H53" s="21">
        <f t="shared" si="25"/>
        <v>0</v>
      </c>
      <c r="I53" s="21">
        <f t="shared" si="25"/>
        <v>60</v>
      </c>
      <c r="J53" s="21">
        <f t="shared" si="25"/>
        <v>0</v>
      </c>
      <c r="K53" s="21">
        <f t="shared" si="25"/>
        <v>0</v>
      </c>
      <c r="L53" s="21">
        <f t="shared" si="25"/>
        <v>60</v>
      </c>
      <c r="M53" s="59">
        <f>COUNTIF(M8:M52,"EGZ")</f>
        <v>5</v>
      </c>
      <c r="N53" s="58">
        <f>COUNTIF(N8:N52,"EGZ")</f>
        <v>9</v>
      </c>
      <c r="O53" s="69">
        <f>SUM(O26+O40)</f>
        <v>1095</v>
      </c>
      <c r="P53" s="69">
        <f>SUM(P26+P40)</f>
        <v>1575</v>
      </c>
      <c r="Q53" s="58">
        <f>SUM(Q26+Q40)</f>
        <v>400</v>
      </c>
      <c r="R53" s="58">
        <f aca="true" t="shared" si="26" ref="R53:AH53">SUM(R26+R40)</f>
        <v>90</v>
      </c>
      <c r="S53" s="58">
        <f t="shared" si="26"/>
        <v>100</v>
      </c>
      <c r="T53" s="58">
        <f t="shared" si="26"/>
        <v>505</v>
      </c>
      <c r="U53" s="58">
        <f t="shared" si="26"/>
        <v>485</v>
      </c>
      <c r="V53" s="58">
        <f t="shared" si="26"/>
        <v>0</v>
      </c>
      <c r="W53" s="58">
        <f t="shared" si="26"/>
        <v>230</v>
      </c>
      <c r="X53" s="58">
        <f t="shared" si="26"/>
        <v>35</v>
      </c>
      <c r="Y53" s="58">
        <f t="shared" si="26"/>
        <v>65</v>
      </c>
      <c r="Z53" s="58">
        <f t="shared" si="26"/>
        <v>255</v>
      </c>
      <c r="AA53" s="58">
        <f t="shared" si="26"/>
        <v>245</v>
      </c>
      <c r="AB53" s="58">
        <f t="shared" si="26"/>
        <v>0</v>
      </c>
      <c r="AC53" s="58">
        <f t="shared" si="26"/>
        <v>170</v>
      </c>
      <c r="AD53" s="58">
        <f t="shared" si="26"/>
        <v>55</v>
      </c>
      <c r="AE53" s="58">
        <f t="shared" si="26"/>
        <v>35</v>
      </c>
      <c r="AF53" s="58">
        <f t="shared" si="26"/>
        <v>250</v>
      </c>
      <c r="AG53" s="58">
        <f t="shared" si="26"/>
        <v>240</v>
      </c>
      <c r="AH53" s="58">
        <f t="shared" si="26"/>
        <v>0</v>
      </c>
      <c r="AI53" s="232"/>
    </row>
    <row r="54" spans="1:35" s="7" customFormat="1" ht="12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5"/>
      <c r="N54" s="15"/>
      <c r="O54" s="15"/>
      <c r="P54" s="15"/>
      <c r="Q54" s="18"/>
      <c r="R54" s="18"/>
      <c r="S54" s="18"/>
      <c r="T54" s="18"/>
      <c r="U54" s="18"/>
      <c r="V54" s="19"/>
      <c r="W54" s="1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6"/>
    </row>
    <row r="55" spans="1:35" s="1" customFormat="1" ht="12.75" customHeight="1">
      <c r="A55" s="280" t="s">
        <v>24</v>
      </c>
      <c r="B55" s="281"/>
      <c r="C55" s="282" t="s">
        <v>25</v>
      </c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56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s="1" customFormat="1" ht="12.75">
      <c r="A56" s="279" t="s">
        <v>40</v>
      </c>
      <c r="B56" s="251"/>
      <c r="C56" s="251" t="s">
        <v>7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60" t="s">
        <v>27</v>
      </c>
      <c r="S56" s="23"/>
      <c r="T56" s="23"/>
      <c r="U56" s="23"/>
      <c r="V56" s="24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s="1" customFormat="1" ht="12.75">
      <c r="A57" s="249" t="s">
        <v>36</v>
      </c>
      <c r="B57" s="250"/>
      <c r="C57" s="251" t="s">
        <v>8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" t="s">
        <v>15</v>
      </c>
      <c r="S57" s="23"/>
      <c r="T57" s="23"/>
      <c r="U57" s="24"/>
      <c r="V57" s="63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s="1" customFormat="1" ht="13.5" thickBot="1">
      <c r="A58" s="249"/>
      <c r="B58" s="250"/>
      <c r="C58" s="250" t="s">
        <v>11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61" t="s">
        <v>39</v>
      </c>
      <c r="S58" s="26"/>
      <c r="T58" s="26"/>
      <c r="U58" s="27"/>
      <c r="V58" s="62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s="1" customFormat="1" ht="13.5" thickBot="1">
      <c r="A59" s="257"/>
      <c r="B59" s="258"/>
      <c r="C59" s="259" t="s">
        <v>38</v>
      </c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1"/>
      <c r="R59" s="68"/>
      <c r="S59" s="66"/>
      <c r="T59" s="66"/>
      <c r="U59" s="66"/>
      <c r="V59" s="65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22" s="1" customFormat="1" ht="12.75">
      <c r="A60" s="268" t="s">
        <v>21</v>
      </c>
      <c r="B60" s="269"/>
      <c r="C60" s="252" t="s">
        <v>19</v>
      </c>
      <c r="D60" s="253"/>
      <c r="E60" s="253"/>
      <c r="F60" s="253"/>
      <c r="G60" s="253"/>
      <c r="H60" s="253"/>
      <c r="I60" s="253"/>
      <c r="J60" s="253"/>
      <c r="K60" s="253"/>
      <c r="L60" s="253"/>
      <c r="M60" s="254"/>
      <c r="N60" s="252" t="s">
        <v>20</v>
      </c>
      <c r="O60" s="253"/>
      <c r="P60" s="255"/>
      <c r="Q60" s="256"/>
      <c r="R60" s="67"/>
      <c r="V60" s="3"/>
    </row>
    <row r="61" spans="1:22" s="1" customFormat="1" ht="12.75">
      <c r="A61" s="272" t="s">
        <v>16</v>
      </c>
      <c r="B61" s="273"/>
      <c r="C61" s="274">
        <v>15</v>
      </c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274">
        <v>15</v>
      </c>
      <c r="O61" s="275"/>
      <c r="P61" s="275"/>
      <c r="Q61" s="278"/>
      <c r="R61" s="4"/>
      <c r="V61" s="5"/>
    </row>
    <row r="62" spans="1:22" s="1" customFormat="1" ht="12.75">
      <c r="A62" s="272" t="s">
        <v>17</v>
      </c>
      <c r="B62" s="273"/>
      <c r="C62" s="274">
        <v>15</v>
      </c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4">
        <v>15</v>
      </c>
      <c r="O62" s="275"/>
      <c r="P62" s="275"/>
      <c r="Q62" s="278"/>
      <c r="R62" s="4"/>
      <c r="V62" s="5"/>
    </row>
    <row r="63" spans="1:22" s="1" customFormat="1" ht="13.5" thickBot="1">
      <c r="A63" s="270" t="s">
        <v>18</v>
      </c>
      <c r="B63" s="271"/>
      <c r="C63" s="262">
        <v>0</v>
      </c>
      <c r="D63" s="263"/>
      <c r="E63" s="263"/>
      <c r="F63" s="263"/>
      <c r="G63" s="263"/>
      <c r="H63" s="263"/>
      <c r="I63" s="263"/>
      <c r="J63" s="263"/>
      <c r="K63" s="263"/>
      <c r="L63" s="263"/>
      <c r="M63" s="264"/>
      <c r="N63" s="262">
        <v>0</v>
      </c>
      <c r="O63" s="263"/>
      <c r="P63" s="263"/>
      <c r="Q63" s="277"/>
      <c r="R63" s="4"/>
      <c r="V63" s="5"/>
    </row>
    <row r="64" s="1" customFormat="1" ht="12.75">
      <c r="V64" s="6"/>
    </row>
    <row r="65" ht="12.75">
      <c r="B65" t="s">
        <v>214</v>
      </c>
    </row>
  </sheetData>
  <sheetProtection/>
  <mergeCells count="47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C58:Q58"/>
    <mergeCell ref="W6:AB6"/>
    <mergeCell ref="AC6:AH6"/>
    <mergeCell ref="A53:B53"/>
    <mergeCell ref="W4:AB5"/>
    <mergeCell ref="AC4:AH5"/>
    <mergeCell ref="A55:B55"/>
    <mergeCell ref="C55:V55"/>
    <mergeCell ref="A63:B63"/>
    <mergeCell ref="C63:M63"/>
    <mergeCell ref="N63:Q63"/>
    <mergeCell ref="A61:B61"/>
    <mergeCell ref="C61:M61"/>
    <mergeCell ref="A56:B56"/>
    <mergeCell ref="C56:Q56"/>
    <mergeCell ref="A57:B57"/>
    <mergeCell ref="C57:Q57"/>
    <mergeCell ref="A58:B58"/>
    <mergeCell ref="N61:Q61"/>
    <mergeCell ref="A62:B62"/>
    <mergeCell ref="C62:M62"/>
    <mergeCell ref="N62:Q62"/>
    <mergeCell ref="A59:B59"/>
    <mergeCell ref="C59:Q59"/>
    <mergeCell ref="A60:B60"/>
    <mergeCell ref="C60:M60"/>
    <mergeCell ref="N60:Q60"/>
  </mergeCells>
  <printOptions/>
  <pageMargins left="0" right="0" top="0" bottom="0" header="0" footer="0"/>
  <pageSetup fitToHeight="0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2016-10-25T05:42:52Z</cp:lastPrinted>
  <dcterms:created xsi:type="dcterms:W3CDTF">1997-02-26T13:46:56Z</dcterms:created>
  <dcterms:modified xsi:type="dcterms:W3CDTF">2017-06-23T09:32:32Z</dcterms:modified>
  <cp:category/>
  <cp:version/>
  <cp:contentType/>
  <cp:contentStatus/>
</cp:coreProperties>
</file>