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defaultThemeVersion="124226"/>
  <bookViews>
    <workbookView xWindow="0" yWindow="0" windowWidth="20730" windowHeight="11760" tabRatio="210"/>
  </bookViews>
  <sheets>
    <sheet name="Zapotrrzebowanie" sheetId="3" r:id="rId1"/>
    <sheet name="dane" sheetId="4" state="hidden" r:id="rId2"/>
  </sheets>
  <definedNames>
    <definedName name="Branzysta">BR[]</definedName>
    <definedName name="dzial_merytoryczny">DM[dzial_merytoryczny]</definedName>
    <definedName name="dzial_realizujacy">DR[dzial_realizujacy]</definedName>
    <definedName name="kategoria_zakupowa">KZ[kategoria_zakupowa]</definedName>
    <definedName name="_xlnm.Print_Area" localSheetId="0">Zapotrrzebowanie!$B$2:$N$38</definedName>
    <definedName name="zrodlo_finansowania">ZF[zrodlo_finansowania]</definedName>
  </definedNames>
  <calcPr calcId="145621"/>
  <customWorkbookViews>
    <customWorkbookView name="Uniwersytet Medyczny - Widok osobisty" guid="{F971B24D-9A38-41B9-A922-639AE6ED8F34}" mergeInterval="0" personalView="1" maximized="1" windowWidth="1492" windowHeight="830" activeSheetId="3"/>
  </customWorkbookViews>
</workbook>
</file>

<file path=xl/calcChain.xml><?xml version="1.0" encoding="utf-8"?>
<calcChain xmlns="http://schemas.openxmlformats.org/spreadsheetml/2006/main">
  <c r="M19" i="3" l="1"/>
  <c r="M26" i="3" s="1"/>
  <c r="AE42" i="4" l="1"/>
  <c r="Z16" i="4"/>
  <c r="Z15" i="4"/>
  <c r="Z14" i="4"/>
  <c r="Z13" i="4"/>
  <c r="Z11" i="4"/>
  <c r="Z10" i="4"/>
  <c r="Z9" i="4"/>
  <c r="D20" i="4" l="1"/>
  <c r="D27" i="4"/>
  <c r="L20" i="3" l="1"/>
  <c r="L21" i="3"/>
  <c r="L22" i="3"/>
  <c r="L23" i="3"/>
  <c r="L24" i="3"/>
  <c r="L25" i="3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E40" i="4"/>
  <c r="AE41" i="4"/>
  <c r="AE43" i="4"/>
  <c r="AE44" i="4"/>
  <c r="AE45" i="4"/>
  <c r="AE46" i="4"/>
  <c r="AE47" i="4"/>
  <c r="AE48" i="4"/>
  <c r="AE49" i="4"/>
  <c r="AE50" i="4"/>
  <c r="AE51" i="4"/>
  <c r="AE52" i="4"/>
  <c r="AE53" i="4"/>
  <c r="AE54" i="4"/>
  <c r="AE55" i="4"/>
  <c r="AE56" i="4"/>
  <c r="AE57" i="4"/>
  <c r="AE58" i="4"/>
  <c r="AE59" i="4"/>
  <c r="AE60" i="4"/>
  <c r="AE61" i="4"/>
  <c r="AE62" i="4"/>
  <c r="AE63" i="4"/>
  <c r="AE64" i="4"/>
  <c r="AE65" i="4"/>
  <c r="AE66" i="4"/>
  <c r="AE67" i="4"/>
  <c r="AE68" i="4"/>
  <c r="AE69" i="4"/>
  <c r="AE70" i="4"/>
  <c r="AE71" i="4"/>
  <c r="AE72" i="4"/>
  <c r="AE73" i="4"/>
  <c r="AE74" i="4"/>
  <c r="AE75" i="4"/>
  <c r="AE76" i="4"/>
  <c r="AE77" i="4"/>
  <c r="AE78" i="4"/>
  <c r="AE79" i="4"/>
  <c r="AD1" i="4"/>
  <c r="J30" i="3" s="1"/>
  <c r="AE1" i="4" l="1"/>
  <c r="L19" i="3" s="1"/>
  <c r="E29" i="3"/>
  <c r="A1" i="4"/>
  <c r="C1" i="4" l="1"/>
  <c r="H1" i="4" s="1"/>
  <c r="E1" i="4"/>
  <c r="D12" i="3" s="1"/>
  <c r="D1" i="4"/>
  <c r="P1" i="4" s="1"/>
  <c r="B1" i="4"/>
  <c r="Q1" i="4" l="1"/>
  <c r="D28" i="3" s="1"/>
  <c r="O26" i="3"/>
  <c r="I1" i="4"/>
  <c r="L1" i="4"/>
  <c r="M1" i="4" l="1"/>
  <c r="M20" i="3"/>
  <c r="M21" i="3"/>
  <c r="M22" i="3"/>
  <c r="M23" i="3"/>
  <c r="M24" i="3"/>
  <c r="M25" i="3"/>
</calcChain>
</file>

<file path=xl/comments1.xml><?xml version="1.0" encoding="utf-8"?>
<comments xmlns="http://schemas.openxmlformats.org/spreadsheetml/2006/main">
  <authors>
    <author>Informacja dotycząca pola</author>
  </authors>
  <commentList>
    <comment ref="C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Jednostka wnioskująca - 
Proszę wpisać pełną nazwę jednostki wnioskującej.
</t>
        </r>
        <r>
          <rPr>
            <sz val="9"/>
            <color indexed="81"/>
            <rFont val="Tahoma"/>
            <family val="2"/>
            <charset val="238"/>
          </rPr>
          <t>Informacje dodatkowe należy podać w polach poniżej:
- Zakupy należy przekazać do działu
- Osoba do kontaktu (imię, nazwisko, telefon)</t>
        </r>
        <r>
          <rPr>
            <b/>
            <sz val="9"/>
            <color indexed="81"/>
            <rFont val="Tahoma"/>
            <family val="2"/>
            <charset val="238"/>
          </rPr>
          <t xml:space="preserve">
Zapotrzebowanie należy wypełnić komputerowo. 
Osoba wnioskująca wypełnia pola zaznaczone na żółto.
</t>
        </r>
        <r>
          <rPr>
            <sz val="9"/>
            <color indexed="81"/>
            <rFont val="Tahoma"/>
            <family val="2"/>
            <charset val="238"/>
          </rPr>
          <t>Zapotrzebowanie należy składać bezpośrednio do działu realizującego zakup lub Kancelarię Ogólną UMB.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>Istnieje możliwość składania zapotrzebowań w formie elektroniczne poprzez system EZD http://ezd.umb.edu.pl.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J8" authorId="0">
      <text>
        <r>
          <rPr>
            <b/>
            <sz val="9"/>
            <color indexed="81"/>
            <rFont val="Tahoma"/>
            <family val="2"/>
            <charset val="238"/>
          </rPr>
          <t>Informacja dotycząca pola:</t>
        </r>
        <r>
          <rPr>
            <sz val="9"/>
            <color indexed="81"/>
            <rFont val="Tahoma"/>
            <family val="2"/>
            <charset val="238"/>
          </rPr>
          <t xml:space="preserve">
Numer zapotrzebowania 
- dla zapotrzebowań projektowych należy wpisać numer zapotrzebowania z programu SIMPLE - wypełnia osoba wprowadzająca zapotrzebowanie do programu komputerowego
- dla zapotrzebowań finansowanych ze środków UMB - numer wewnętrzy zapotrzebowania w jednostce wnioskującej </t>
        </r>
      </text>
    </comment>
    <comment ref="C11" authorId="0">
      <text>
        <r>
          <rPr>
            <b/>
            <sz val="9"/>
            <color indexed="81"/>
            <rFont val="Tahoma"/>
            <family val="2"/>
            <charset val="238"/>
          </rPr>
          <t>Informacja dotycząca pola: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Kategorie zakupowee - </t>
        </r>
        <r>
          <rPr>
            <sz val="9"/>
            <color indexed="81"/>
            <rFont val="Tahoma"/>
            <family val="2"/>
            <charset val="238"/>
          </rPr>
          <t xml:space="preserve">grupy towarów i usług posiadające wspólne cechy i przypisane do jednego działu realizującego. 
</t>
        </r>
        <r>
          <rPr>
            <b/>
            <sz val="9"/>
            <color indexed="81"/>
            <rFont val="Tahoma"/>
            <family val="2"/>
            <charset val="238"/>
          </rPr>
          <t xml:space="preserve">Zapotrzebowanie dotyczy tylko jednej kategorii zakupowej! </t>
        </r>
        <r>
          <rPr>
            <sz val="9"/>
            <color indexed="81"/>
            <rFont val="Tahoma"/>
            <family val="2"/>
            <charset val="238"/>
          </rPr>
          <t xml:space="preserve">
Nie należy łączyć kategorii zakupowych np.: odczynniki z materiałami biurowymi lub eksploatacyjnymi.
Kategorię zakupową proszę w polu obok wybrać z listy.
Dla danej kategorii zostanie określony </t>
        </r>
        <r>
          <rPr>
            <b/>
            <sz val="9"/>
            <color indexed="81"/>
            <rFont val="Tahoma"/>
            <family val="2"/>
            <charset val="238"/>
          </rPr>
          <t>dział realizujący</t>
        </r>
        <r>
          <rPr>
            <sz val="9"/>
            <color indexed="81"/>
            <rFont val="Tahoma"/>
            <family val="2"/>
            <charset val="238"/>
          </rPr>
          <t>.  
Uwaga! Jeżeli na liście nie ma odpowiedniej kategorii zakupowej - pople nalezy pozostawić puste, jednakże dział realizujący zakup nalezy wskazać samodzielnie.</t>
        </r>
      </text>
    </comment>
    <comment ref="C12" authorId="0">
      <text>
        <r>
          <rPr>
            <b/>
            <sz val="9"/>
            <color indexed="81"/>
            <rFont val="Tahoma"/>
            <family val="2"/>
            <charset val="238"/>
          </rPr>
          <t>Informacja dotycząca pola:</t>
        </r>
        <r>
          <rPr>
            <sz val="9"/>
            <color indexed="81"/>
            <rFont val="Tahoma"/>
            <family val="2"/>
            <charset val="238"/>
          </rPr>
          <t xml:space="preserve">
Informacje dodatkowe dotyczące zamówienia. Przykładowo:
Osoba wnioskująca proszona jest o załączenie do zapotrzebowania dodatkowych dokumentów dla poszczególnych kategorii zakupowych, 
• Aparatura:
o Dokładny opis aparatury, dodatkowe oferty.
• Odczynniki:
o Wydruk ze strony internetowej producenta. 
• Wyjazdy zagraniczne: BILETY i USŁUGI HOTELOWE:
o UZUPEŁNIENIE INFORMACJI NIEZBĘDNYCH DO DOKONANIA ZAKUPU BILETU (PODRÓŻE ZAGRANICZNE) – do pobrania na stronie internetowej.
</t>
        </r>
      </text>
    </comment>
    <comment ref="E1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Informacja dotycząca pola:
Środki projektowe: </t>
        </r>
        <r>
          <rPr>
            <sz val="9"/>
            <color indexed="81"/>
            <rFont val="Tahoma"/>
            <family val="2"/>
            <charset val="238"/>
          </rPr>
          <t xml:space="preserve">
Proszę podać nazwę projektu, nr pozycji budżetowej z wniosku o dofinansowanie (kosztorysu)
Uwaga! pole niezbędne w przypadku projektów UE.
Należy określić w polu poniżej </t>
        </r>
        <r>
          <rPr>
            <b/>
            <sz val="9"/>
            <color indexed="81"/>
            <rFont val="Tahoma"/>
            <family val="2"/>
            <charset val="238"/>
          </rPr>
          <t xml:space="preserve">dział merytoryczny </t>
        </r>
        <r>
          <rPr>
            <sz val="9"/>
            <color indexed="81"/>
            <rFont val="Tahoma"/>
            <family val="2"/>
            <charset val="238"/>
          </rPr>
          <t>potwierdzający zgodność zakupu z budżetem projektu.</t>
        </r>
      </text>
    </comment>
    <comment ref="E13" authorId="0">
      <text>
        <r>
          <rPr>
            <b/>
            <sz val="9"/>
            <color indexed="81"/>
            <rFont val="Tahoma"/>
            <family val="2"/>
            <charset val="238"/>
          </rPr>
          <t>Informacja dotycząca pola:</t>
        </r>
        <r>
          <rPr>
            <sz val="9"/>
            <color indexed="81"/>
            <rFont val="Tahoma"/>
            <family val="2"/>
            <charset val="238"/>
          </rPr>
          <t xml:space="preserve">
Dział merytoryczny potwierdzający finansoanie– jednostka administracyjna potwierdzająca zgodność zakupu z budżetem projektu (nie dotyczy zakupów finansowanych z pozostałych źródeł). 
Do działów merytorycznych zalicza się: 
• Biuro Transferu Technologii,
• Dział Nauki,
• Dział Projektów Pomocowych lub inne jednostki administracyjne, wyznaczone do realizacji zadań projektowych,
• Dział Współpracy Międzynarodowej.
</t>
        </r>
      </text>
    </comment>
    <comment ref="E14" authorId="0">
      <text>
        <r>
          <rPr>
            <b/>
            <sz val="9"/>
            <color indexed="81"/>
            <rFont val="Tahoma"/>
            <family val="2"/>
            <charset val="238"/>
          </rPr>
          <t>Informacja dotycząca pola: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Środki własne UMB - </t>
        </r>
        <r>
          <rPr>
            <sz val="9"/>
            <color indexed="81"/>
            <rFont val="Tahoma"/>
            <family val="2"/>
            <charset val="238"/>
          </rPr>
          <t>ŹRÓDŁO FINANSOWANIA DLA ZAKUPÓW POZAPROJEKTOWYCH.
Dotyczy zakupów finansowanych ze środków UMB. 
Pole wypełnia osoba wnioskująca o zakup.
Dział potwierdzający finansowanie wyświetli się w polu "Potwierdzenie finansowania", po wybraniu z listy źródła finansowania.</t>
        </r>
      </text>
    </comment>
    <comment ref="C16" authorId="0">
      <text>
        <r>
          <rPr>
            <b/>
            <sz val="9"/>
            <color indexed="81"/>
            <rFont val="Tahoma"/>
            <family val="2"/>
            <charset val="238"/>
          </rPr>
          <t>Informacja dotycząca pola:</t>
        </r>
        <r>
          <rPr>
            <sz val="9"/>
            <color indexed="81"/>
            <rFont val="Tahoma"/>
            <family val="2"/>
            <charset val="238"/>
          </rPr>
          <t xml:space="preserve">
Nr - Identyfikator produktu z cennika lub kolejna liczba porządkowa w przypadku braku zamawianego produktu.</t>
        </r>
      </text>
    </comment>
    <comment ref="D1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Informacja dotycząca pola:
</t>
        </r>
        <r>
          <rPr>
            <sz val="9"/>
            <color indexed="81"/>
            <rFont val="Tahoma"/>
            <family val="2"/>
            <charset val="238"/>
          </rPr>
          <t xml:space="preserve">
Pełną informację o zamawianym produkcie tj.: numer, opis przedmiotu zamówienia, nazwę producenta, numer katalogowy oraz cenę zamawianego produktu należy przenieść z cennika na zapotrzebowanie. 
W przypadku braku produktu w cenniku należy dokładnie opisać zamawiany produkt wpisując: opis przedmiotu zamówienia, nazwę producenta, numer katalogowy, wielkość opakowania. Wycena dokonywana jest przez pracownika działu realizującego. Osoba wnioskująca proszona jest o przekazanie wszelkich dodatkowych informacji o produkcie np. wydruk strony internetowej producenta, oferty.</t>
        </r>
      </text>
    </comment>
    <comment ref="F16" authorId="0">
      <text>
        <r>
          <rPr>
            <b/>
            <sz val="9"/>
            <color indexed="81"/>
            <rFont val="Tahoma"/>
            <family val="2"/>
            <charset val="238"/>
          </rPr>
          <t>Informacja dotycząca pola: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Numer katalogowy produenta - </t>
        </r>
        <r>
          <rPr>
            <sz val="9"/>
            <color indexed="81"/>
            <rFont val="Tahoma"/>
            <family val="2"/>
            <charset val="238"/>
          </rPr>
          <t xml:space="preserve">
Pole obowiązkowe przy zamawianiu </t>
        </r>
        <r>
          <rPr>
            <b/>
            <sz val="9"/>
            <color indexed="81"/>
            <rFont val="Tahoma"/>
            <family val="2"/>
            <charset val="238"/>
          </rPr>
          <t>ODCZYNNIKÓW</t>
        </r>
      </text>
    </comment>
    <comment ref="G1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Informacja dotycząca pola:
</t>
        </r>
        <r>
          <rPr>
            <sz val="9"/>
            <color indexed="81"/>
            <rFont val="Tahoma"/>
            <family val="2"/>
            <charset val="238"/>
          </rPr>
          <t xml:space="preserve">
Cenniki towarów i usług – wykaz towarów i usług w jednolitej postaci zawierające obowiązujące ceny zakupów brutto poszczególnych produktów. Cenniki w podziale na kategorie zakupowe zamieszczone zostały na stronie internetowej http://www.umb.edu.pl/zakupy. Informacje z cenników przenosi się na formularz zapotrzebowania.</t>
        </r>
      </text>
    </comment>
    <comment ref="J17" authorId="0">
      <text>
        <r>
          <rPr>
            <b/>
            <sz val="9"/>
            <color indexed="81"/>
            <rFont val="Tahoma"/>
            <family val="2"/>
            <charset val="238"/>
          </rPr>
          <t>Informacja dotycząca pola: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Numer projektu - </t>
        </r>
        <r>
          <rPr>
            <sz val="9"/>
            <color indexed="81"/>
            <rFont val="Tahoma"/>
            <family val="2"/>
            <charset val="238"/>
          </rPr>
          <t xml:space="preserve">(BP_KONTRAKT)
Pole może być </t>
        </r>
        <r>
          <rPr>
            <b/>
            <sz val="9"/>
            <color indexed="81"/>
            <rFont val="Tahoma"/>
            <family val="2"/>
            <charset val="238"/>
          </rPr>
          <t xml:space="preserve">uzupełnione / zmienione </t>
        </r>
        <r>
          <rPr>
            <sz val="9"/>
            <color indexed="81"/>
            <rFont val="Tahoma"/>
            <family val="2"/>
            <charset val="238"/>
          </rPr>
          <t>przez osobę potwierdzającą finansowanie.</t>
        </r>
      </text>
    </comment>
    <comment ref="K17" authorId="0">
      <text>
        <r>
          <rPr>
            <b/>
            <sz val="9"/>
            <color indexed="81"/>
            <rFont val="Tahoma"/>
            <family val="2"/>
            <charset val="238"/>
          </rPr>
          <t>Informacja dotycząca pola:</t>
        </r>
        <r>
          <rPr>
            <sz val="9"/>
            <color indexed="81"/>
            <rFont val="Tahoma"/>
            <family val="2"/>
            <charset val="238"/>
          </rPr>
          <t xml:space="preserve">
Numer zadania / zasobu w projekcie.
Nie dotyczy projektów finansowanych z subwencji.
Pole może być </t>
        </r>
        <r>
          <rPr>
            <b/>
            <sz val="9"/>
            <color indexed="81"/>
            <rFont val="Tahoma"/>
            <family val="2"/>
            <charset val="238"/>
          </rPr>
          <t xml:space="preserve">uzupełnione / zmienione </t>
        </r>
        <r>
          <rPr>
            <sz val="9"/>
            <color indexed="81"/>
            <rFont val="Tahoma"/>
            <family val="2"/>
            <charset val="238"/>
          </rPr>
          <t>przez osobę potwierdzającą finansowanie.</t>
        </r>
      </text>
    </comment>
    <comment ref="L17" authorId="0">
      <text>
        <r>
          <rPr>
            <b/>
            <sz val="9"/>
            <color indexed="81"/>
            <rFont val="Tahoma"/>
            <family val="2"/>
            <charset val="238"/>
          </rPr>
          <t>Informacja dotycząca pola:
Żródło finansowania</t>
        </r>
        <r>
          <rPr>
            <sz val="9"/>
            <color indexed="81"/>
            <rFont val="Tahoma"/>
            <family val="2"/>
            <charset val="238"/>
          </rPr>
          <t xml:space="preserve">
Pole nie jest wypełniane dla zakupów z projektów.
Jest </t>
        </r>
        <r>
          <rPr>
            <b/>
            <sz val="9"/>
            <color indexed="81"/>
            <rFont val="Tahoma"/>
            <family val="2"/>
            <charset val="238"/>
          </rPr>
          <t xml:space="preserve">OBOWIĄZKOWE </t>
        </r>
        <r>
          <rPr>
            <sz val="9"/>
            <color indexed="81"/>
            <rFont val="Tahoma"/>
            <family val="2"/>
            <charset val="238"/>
          </rPr>
          <t>dla zakupów finansowanych ze środków UMB.
Wypełnia się automatycznie po wskazaniu źródła w polu Środki własne UMB - może być dowolnie zmienione.</t>
        </r>
      </text>
    </comment>
    <comment ref="F28" authorId="0">
      <text>
        <r>
          <rPr>
            <b/>
            <sz val="9"/>
            <color indexed="81"/>
            <rFont val="Tahoma"/>
            <family val="2"/>
            <charset val="238"/>
          </rPr>
          <t>Informacja dotycząca pola:</t>
        </r>
        <r>
          <rPr>
            <sz val="9"/>
            <color indexed="81"/>
            <rFont val="Tahoma"/>
            <family val="2"/>
            <charset val="238"/>
          </rPr>
          <t xml:space="preserve">
Potwierdzenie występuje </t>
        </r>
        <r>
          <rPr>
            <b/>
            <sz val="9"/>
            <color indexed="81"/>
            <rFont val="Tahoma"/>
            <family val="2"/>
            <charset val="238"/>
          </rPr>
          <t xml:space="preserve">tylko dla zakupów finansowanych ze środków projektowych.
</t>
        </r>
        <r>
          <rPr>
            <sz val="9"/>
            <color indexed="81"/>
            <rFont val="Tahoma"/>
            <family val="2"/>
            <charset val="238"/>
          </rPr>
          <t>W przypadku zakupów finansowanych ze środków własnych UMB - pole pozostaje puste.</t>
        </r>
      </text>
    </comment>
    <comment ref="J28" authorId="0">
      <text>
        <r>
          <rPr>
            <b/>
            <sz val="9"/>
            <color indexed="81"/>
            <rFont val="Tahoma"/>
            <family val="2"/>
            <charset val="238"/>
          </rPr>
          <t>Informacja dotycząca pola:</t>
        </r>
        <r>
          <rPr>
            <sz val="9"/>
            <color indexed="81"/>
            <rFont val="Tahoma"/>
            <family val="2"/>
            <charset val="238"/>
          </rPr>
          <t xml:space="preserve">
Dział potwierdzające finansowanie – jednostka administracyjna potwierdzająca dostępność środków przeznaczonych na zakup danego towaru / usługi
Do działów potwierdzających finansowanie zalicza się:
• Dział Finansowo-Księgowy – w zakresie zapotrzebowań ze środków UMB i subwencji,
• Dział Nauki – w zakresie projektów inicjowanych przez Dział Nauki,
• Sekcja ds. Rozliczeń Kosztów i Analiz – w zakresie projektów inicjowanych przez Dział Projektów Pomocowych i Dział Współpracy Międzynarodowej.
</t>
        </r>
      </text>
    </comment>
  </commentList>
</comments>
</file>

<file path=xl/sharedStrings.xml><?xml version="1.0" encoding="utf-8"?>
<sst xmlns="http://schemas.openxmlformats.org/spreadsheetml/2006/main" count="464" uniqueCount="248">
  <si>
    <t xml:space="preserve">Nr </t>
  </si>
  <si>
    <t>Ilość</t>
  </si>
  <si>
    <t xml:space="preserve">Opis przedmiotu zamówienia </t>
  </si>
  <si>
    <t>(data zamówienia)</t>
  </si>
  <si>
    <t>Cena 
brutto</t>
  </si>
  <si>
    <t>Numer
katalogowy</t>
  </si>
  <si>
    <t>Wielkosc opakow.</t>
  </si>
  <si>
    <t>Producent</t>
  </si>
  <si>
    <t>Wartość brutto</t>
  </si>
  <si>
    <t>(Jednostka wnioskująca)</t>
  </si>
  <si>
    <t>AZ</t>
  </si>
  <si>
    <t>AI</t>
  </si>
  <si>
    <t>AGU</t>
  </si>
  <si>
    <t>Dział Zaopatrzenia, ul. Akademicka 3  (5542)</t>
  </si>
  <si>
    <t>Dział Informatyki i Teletransmisji: ul. Mickiewicza 2C, pokój nr 9   (5535)</t>
  </si>
  <si>
    <t>Dział Administracyjno-Gospodarczy i Usług: ul. Mickiewicza 2C, pokój numer 15  (5519)</t>
  </si>
  <si>
    <t>LC</t>
  </si>
  <si>
    <t>AN</t>
  </si>
  <si>
    <t>AB</t>
  </si>
  <si>
    <t>KP</t>
  </si>
  <si>
    <t>ES</t>
  </si>
  <si>
    <t>JO</t>
  </si>
  <si>
    <t>GC</t>
  </si>
  <si>
    <t>ZAPOTRZEBOWANIE</t>
  </si>
  <si>
    <t>Finansowanie</t>
  </si>
  <si>
    <t>Źródło</t>
  </si>
  <si>
    <t>Nr projektu</t>
  </si>
  <si>
    <t>MP</t>
  </si>
  <si>
    <t xml:space="preserve"> </t>
  </si>
  <si>
    <t>Potwierdzenie finansowania</t>
  </si>
  <si>
    <t>Publikacje naukowe</t>
  </si>
  <si>
    <t>AWM</t>
  </si>
  <si>
    <t>Dział Nauki</t>
  </si>
  <si>
    <t>Zakupy należy przekazać do działu</t>
  </si>
  <si>
    <t>Dział Współpracy Międzynarodowej</t>
  </si>
  <si>
    <t>Biuro Transferu Technologii</t>
  </si>
  <si>
    <t>ANZ</t>
  </si>
  <si>
    <t>XX</t>
  </si>
  <si>
    <t>UWAGA! Proszę podać numery katalogowe odczynników!</t>
  </si>
  <si>
    <t>XXX</t>
  </si>
  <si>
    <t>*** Proszę wybrać z listy kategorię zakupową ***</t>
  </si>
  <si>
    <t>Załaczniki: opis aparatury (wymagany), oferty dostawców (opcjonalnie)</t>
  </si>
  <si>
    <t>BOWITT</t>
  </si>
  <si>
    <t>Ochrona własności intelektualnej</t>
  </si>
  <si>
    <t>AK</t>
  </si>
  <si>
    <t>Kwestor</t>
  </si>
  <si>
    <t>500100</t>
  </si>
  <si>
    <t>SUB.DYD.- dydaktyka</t>
  </si>
  <si>
    <t>zakupy na rzecz dydaktyki - wg jednostek</t>
  </si>
  <si>
    <t>500101</t>
  </si>
  <si>
    <t>SUB.DYD.-limit dydaktyczny</t>
  </si>
  <si>
    <t xml:space="preserve">zakupy na rzecz dydaktyki w ramach przyznanych limitów </t>
  </si>
  <si>
    <t>500102</t>
  </si>
  <si>
    <t>SUB.DYD.-rezerwa</t>
  </si>
  <si>
    <t>zakupy na rzecz dydaktyki ( zatwierdza Prorektor ds. Studenckich)</t>
  </si>
  <si>
    <t>500103</t>
  </si>
  <si>
    <t>SUB.DYD.-limit na naprawy sprzętu dydaktycznego</t>
  </si>
  <si>
    <t>naprawy środków trwałych (dydaktycznych) powyżej 1 tys zł , usługi serwisowe, obowiązkowe przeglądy. Jednorazowe naprawy powyżej 10 tys zł lub powyżej 30% wartości poczatkowej środka trwałego-wymagane jest dodatkowe potwierdzenie przez Prorektora ds.studenckich.</t>
  </si>
  <si>
    <t>Kwestor, Prorektor ds. Studenckich</t>
  </si>
  <si>
    <t>502530</t>
  </si>
  <si>
    <t>DYD.ANG. - opłaty za studia</t>
  </si>
  <si>
    <t>zakupy na rzecz studiów English Division wnioskuje Dziekan English Division</t>
  </si>
  <si>
    <t>Dz.F-K M.Krukowska</t>
  </si>
  <si>
    <t>Kwestor, Prorektor ds. Nauki</t>
  </si>
  <si>
    <t>555100</t>
  </si>
  <si>
    <t>zakupy (koszty) na rzecz realizacji zadań administracji i jednostek międzywydziałowych finansowane z subwencji</t>
  </si>
  <si>
    <t>080370: FIN.ST. Śr. zew. - dotacje jednostek sam. terytorialnego</t>
  </si>
  <si>
    <t>512814: BAD.USŁUG.-Z.Med.Rodzinnej -umowa OXFORD</t>
  </si>
  <si>
    <t>080114: FIN.ST Śr. własne - zakup środków trwałych zgodnie z planem środki UMB</t>
  </si>
  <si>
    <t>080115: FIN.ST. Subwencja dydaktyktyczna</t>
  </si>
  <si>
    <t>080116: FIN.ST. Subwencja naukowa</t>
  </si>
  <si>
    <t>080380: FIN.ST. Śr. zew. - dotacja MZ, MNiSW</t>
  </si>
  <si>
    <t>080530: FIN.ST. Śr. własne - opł. za studia w języku angielskim</t>
  </si>
  <si>
    <t>080660: FIN.ST. Śr. własne -przychody jednostek</t>
  </si>
  <si>
    <t>080670: FIN.ST. Śr. zew. - środki od sponsorów</t>
  </si>
  <si>
    <t>080671: FIN.ST. Śr. zew. - darowizny</t>
  </si>
  <si>
    <t>080680: FIN.ST Śr. własne od Fundacji UMB</t>
  </si>
  <si>
    <t>500104: SUB.DYD - remonty planowane</t>
  </si>
  <si>
    <t xml:space="preserve">501510: DYD.NIEDOT.- opłaty za studia niestacjonarne </t>
  </si>
  <si>
    <t>501511: DYD.NIEDOT.- rezerwa 20%</t>
  </si>
  <si>
    <t>501520: DYD.NIEDOT.- opłaty za studia stacjonarne - opłaty pozostałe</t>
  </si>
  <si>
    <t>501550: _DYD.NIEDOT. - opłaty za studia podyplomowe</t>
  </si>
  <si>
    <t>504370: DYD.POZ.- Dotacje jednostek samorządu terytorialnego</t>
  </si>
  <si>
    <t>504540: DYD.POZ.- Studium Podyplomowe POiZwSZ –wpłaty słuchaczy</t>
  </si>
  <si>
    <t xml:space="preserve">504610: DYD.POZ. - opłaty rekrutacyjne </t>
  </si>
  <si>
    <t>504650: DYD.POZ. - nostryfikacje</t>
  </si>
  <si>
    <t>504660: DYD.POZ.- przychody jednostek organizacyjnych</t>
  </si>
  <si>
    <t>504663: DYD.POZ.-przychody UMB</t>
  </si>
  <si>
    <t>504670: DYD.POZ. - środki od sponsorów</t>
  </si>
  <si>
    <t>504671: DYD.POZ. - darowizny</t>
  </si>
  <si>
    <t>504680: DYD.POZ.-środki Fundacji UMB</t>
  </si>
  <si>
    <t>507001: Studia Podyplomowe-Epidemiologia</t>
  </si>
  <si>
    <t>507002: Studia Podyplomowe-Psychodietetyka</t>
  </si>
  <si>
    <t>507003: Studia Podyplomowe-Promocja Zdrowia</t>
  </si>
  <si>
    <t>509660: Przychody DS</t>
  </si>
  <si>
    <t>512802: BAD.USŁUG.- Zakład Mikrobiologii – umowa 22106</t>
  </si>
  <si>
    <t>512803: BAD.USŁUG.- Zakład Mikrobiologii- umowa 22107</t>
  </si>
  <si>
    <t>512804: BAD.USŁUG.- Zakład Bromatologii – umowa 16366</t>
  </si>
  <si>
    <t>512805: BAD.USŁUG.- Zakład Toksykologii - umowa 21322</t>
  </si>
  <si>
    <t>512806: BAD.USŁUG.- Zakład Immunologii - umowa 06372</t>
  </si>
  <si>
    <t>512807: BAD.USŁUG.- Zakład Biofizyki - umowa 16362</t>
  </si>
  <si>
    <t>512808: BAD.USŁUG.- Zakład Bromatologii - umowa Emicom</t>
  </si>
  <si>
    <t>512809: BAD.USŁUG. - Zakład Farmakologii - umowa UM Wrocław</t>
  </si>
  <si>
    <t>512810: BAD.USŁUG.-Zakład Medycyny Regeneracyjnej i Immunoregulacji</t>
  </si>
  <si>
    <t>512811: BAD.USŁUG.- Z-d Bromatologii-umowa Eskulap</t>
  </si>
  <si>
    <t>512812: BAD.USŁUG.- Zakład Technik Dentystycznych-umowa MIDENT-STOMA</t>
  </si>
  <si>
    <t>512813: BAD.USŁUG.-Kl.Chor. Zak.-EUROASTARS- IMMUDEX Dania</t>
  </si>
  <si>
    <t>512815: BAD.USŁUG-Zakł.Patomorfologii Lek-um Indivumed GmbH  Hamburg</t>
  </si>
  <si>
    <t>512816: BAD.USŁUG.-pozostałe jednostki</t>
  </si>
  <si>
    <t>512817: BAD.USŁUG. -badania zlecone- BOWITT</t>
  </si>
  <si>
    <t>512819: BAD.USŁUG-umowa ADIUVO Inv.- badania LYCOMEGA-1</t>
  </si>
  <si>
    <t>518200: Szkoła doktorska-subwencja</t>
  </si>
  <si>
    <t>518320: Dotacja projakościowa-stypendia doktoranckie</t>
  </si>
  <si>
    <t>518650: Płatne przewody doktorskie</t>
  </si>
  <si>
    <t>519200: Pozostała działalność naukowa-subwencja</t>
  </si>
  <si>
    <t>519203: Limit na naprawy sprzętu naukowego- subwencja</t>
  </si>
  <si>
    <t>519204: Remonty  nauka</t>
  </si>
  <si>
    <t>519664: Komercjalizacja - przychody</t>
  </si>
  <si>
    <t>555101: SUB.DYD.- limit dydaktyczny</t>
  </si>
  <si>
    <t>555102: SUB.DYD.- rezerwa</t>
  </si>
  <si>
    <t>555103: SUB.DYD.- limit na naprawy sprzętu</t>
  </si>
  <si>
    <t>555104: SUB.DYD.- remonty planowane</t>
  </si>
  <si>
    <t>555660: Przychody jednostek międzywydziałowych</t>
  </si>
  <si>
    <t>555661: Przychody z tyt. najmu</t>
  </si>
  <si>
    <t xml:space="preserve">555662: Przychody- Komisja Bioetyczna
</t>
  </si>
  <si>
    <t>555663: Przychody UMB</t>
  </si>
  <si>
    <t>555670: Środki od sponsorów</t>
  </si>
  <si>
    <t>555671: Darowizny</t>
  </si>
  <si>
    <t>802000: Fundusz wsparcia osób niepełnosprawnych</t>
  </si>
  <si>
    <t>Dz.F-K ElBu</t>
  </si>
  <si>
    <t>Dział F-K MaPi</t>
  </si>
  <si>
    <t>Dz.F-K KaSz</t>
  </si>
  <si>
    <t>dotyczy: tonery, CD, DVD , PenDrive</t>
  </si>
  <si>
    <t xml:space="preserve">dotyczy: środki czystości, odzież robocza </t>
  </si>
  <si>
    <t>UWAGA! Należy wypelnić załącznik: Uzupełnienie informacji niezbędnych do dokonania zakupu biletu i / lub usługi hotelowej.</t>
  </si>
  <si>
    <t>kategoria_zakupowa</t>
  </si>
  <si>
    <t>AM</t>
  </si>
  <si>
    <t>UL</t>
  </si>
  <si>
    <t>dzial_realizujacy</t>
  </si>
  <si>
    <t>branzysta</t>
  </si>
  <si>
    <t>dzial_merytoryczny</t>
  </si>
  <si>
    <t>uwagi</t>
  </si>
  <si>
    <t>kod_b</t>
  </si>
  <si>
    <t>kod_r</t>
  </si>
  <si>
    <t>kod_m</t>
  </si>
  <si>
    <t>APP</t>
  </si>
  <si>
    <t>JW.</t>
  </si>
  <si>
    <t>Opis2</t>
  </si>
  <si>
    <t>kod_z</t>
  </si>
  <si>
    <t>nazwa1</t>
  </si>
  <si>
    <t>zrodlo</t>
  </si>
  <si>
    <t>potwierdzenie</t>
  </si>
  <si>
    <t>KOD</t>
  </si>
  <si>
    <t>zrodlo_finansowania</t>
  </si>
  <si>
    <t xml:space="preserve">   Potwierdzenie merytoryczne (administracyjne)</t>
  </si>
  <si>
    <t>…</t>
  </si>
  <si>
    <t>Numer zapotrzebowania</t>
  </si>
  <si>
    <t>Osoba do kontaktu (imię, nazwisko, tel.)</t>
  </si>
  <si>
    <t>*** ZAKUP ŚRODKÓW TRWAŁYCH : ***</t>
  </si>
  <si>
    <t>*** DYDAKTYKA: ***</t>
  </si>
  <si>
    <t>*** FINANSOWANIE Z FUNDUSZY ( KOSZTÓW): ***</t>
  </si>
  <si>
    <t>*** FINANSOWANIE ZADAŃ ADMINISTRACJI I JEDNOSTEK MIĘDZYWYDZIAŁOWYCH: ***</t>
  </si>
  <si>
    <t>*** NAUKA FINANSOWANA Z SUBWENCJI: ***</t>
  </si>
  <si>
    <t>*** NAUKA DZIAŁALNOŚĆ USŁUGOWA: ***</t>
  </si>
  <si>
    <t xml:space="preserve"> Przedmiot zamówienia będzie przeznaczony do: (zaznacza komórka potwierdzająca finansowanie)</t>
  </si>
  <si>
    <t xml:space="preserve"> Dział merytoryczny</t>
  </si>
  <si>
    <t xml:space="preserve"> Środki projektowe</t>
  </si>
  <si>
    <t xml:space="preserve"> Środki własne UMB</t>
  </si>
  <si>
    <t xml:space="preserve"> Informacja o sposobie finansowania:</t>
  </si>
  <si>
    <t xml:space="preserve"> Kategoria zakupowa</t>
  </si>
  <si>
    <t xml:space="preserve"> Uwagi</t>
  </si>
  <si>
    <t xml:space="preserve"> Osoba wnioskująca</t>
  </si>
  <si>
    <t>Dział Projektów Pomocowych lub inne jednostki administracyjne, wyznaczone do realizacji zadań projektowych</t>
  </si>
  <si>
    <t>Dział Współpracy Międzynarodowej (budynek: ul. Kilińskiego 1, Pałac Branickich, prawe skrzydło)</t>
  </si>
  <si>
    <t>Biuro Transferu Technologii  (Kilińskiego 1, Pałac Branickich, prawe skrzydło)</t>
  </si>
  <si>
    <t>Usługa UE: szkoleniowa realizowana w ramach projektu</t>
  </si>
  <si>
    <t>Usługa UE: cateringowa realizowana w ramach projektu</t>
  </si>
  <si>
    <t xml:space="preserve">Usługa: inne (AGU) </t>
  </si>
  <si>
    <t>obsługa medyczna pracowników - Medycyna Pracy, obsługa zimowa, ochrona klubów studenckich</t>
  </si>
  <si>
    <t>SP</t>
  </si>
  <si>
    <t>Usługa: wystrój wnętrz</t>
  </si>
  <si>
    <t>MW</t>
  </si>
  <si>
    <t>montaż i naprawa żaluzji i rolet, tapicerowanie  oprawa obrazów</t>
  </si>
  <si>
    <t>MS</t>
  </si>
  <si>
    <t>LG</t>
  </si>
  <si>
    <t>BS</t>
  </si>
  <si>
    <t>ŁCZ</t>
  </si>
  <si>
    <t>Usługa: identyfikacja wizualna</t>
  </si>
  <si>
    <t>Usługa: lingwistyczna i poligraficzna</t>
  </si>
  <si>
    <t>usługi introligatorskie, drukowanie dokumentów i plakatów, skanowanie, publikacje, korekty, tłumaczenia</t>
  </si>
  <si>
    <t>Usługa: dezynfekcja, dezynsekcja, deratyzacja</t>
  </si>
  <si>
    <t>Usługa: cateringowa (AGU)</t>
  </si>
  <si>
    <t>szyldy, tabliczki, wizytówki, identyfikatory, pieczątki</t>
  </si>
  <si>
    <t>Usługa: naprawa i konserwacja</t>
  </si>
  <si>
    <t>aparatura medyczna i laboratoryjna, sprzęt drobny i biurowy, AGD, RTV, sprzęt chłodniczy, klimatyzacja, kserokopiareki, sprzęt p. poż.</t>
  </si>
  <si>
    <t>Usługa: pływalnia BOSIR</t>
  </si>
  <si>
    <t>Usługa: gospodarowanie odpadami</t>
  </si>
  <si>
    <t>niszczenie dokumentów, regeneracja tonerów, utylizacja odpadów, wywóz nieczystości</t>
  </si>
  <si>
    <t>Zakupy: inne - nieokreślone</t>
  </si>
  <si>
    <t xml:space="preserve">Zakupy: Drobny sprzęt laboratoryjny </t>
  </si>
  <si>
    <t xml:space="preserve">Zakupy: Materiały biurowe </t>
  </si>
  <si>
    <t xml:space="preserve">Zakupy: Materiały eksploatacyjne </t>
  </si>
  <si>
    <t>Zakupy: środki czystości, odzież robocza</t>
  </si>
  <si>
    <t xml:space="preserve">Zakupy: sprzęt komputerowy </t>
  </si>
  <si>
    <t>BSz</t>
  </si>
  <si>
    <t>Usługa: wyjazdy zagraniczne: BILETY i USŁUGI HOTELARSKIE</t>
  </si>
  <si>
    <t>Usługa: wyjazdy krajowe : BILETY i USŁUGI HOTELARSKIE</t>
  </si>
  <si>
    <t>Zakupy: APARATURA</t>
  </si>
  <si>
    <t>*** Proszę wybrać z listy komórkę merytoryczną ***</t>
  </si>
  <si>
    <t>Nr Zad.</t>
  </si>
  <si>
    <t>ML</t>
  </si>
  <si>
    <t xml:space="preserve">Dział Nauki (budynek: ul. Kilińskiego 1, Pałac Branickich) </t>
  </si>
  <si>
    <t>Usługa: pralnicza, krawiecka</t>
  </si>
  <si>
    <t>Zakupy: odczynniki</t>
  </si>
  <si>
    <t>Usługa: kurierska</t>
  </si>
  <si>
    <t xml:space="preserve">(NP.) – działalności badawczej i innej bez planowanej komercjalizacji wyników badań </t>
  </si>
  <si>
    <t>(OP) – działalności usługowej odpłatnej (w tym usługi promocyjne, sponsoring);  zakup towarów lub usług przeznaczony do dalszej odsprzedaży;  projekty w których planowana jest komercjalizacja wyników prac, zgodnie z ankietą VAT niekwalifikowany</t>
  </si>
  <si>
    <t xml:space="preserve">(NP.+ZW+OP) – działalności nieokreślonej „mieszanej” tj. obejmującej łącznie ww.  formy aktywności (opisać)  </t>
  </si>
  <si>
    <t>[    ]</t>
  </si>
  <si>
    <t>CMD</t>
  </si>
  <si>
    <t>AP</t>
  </si>
  <si>
    <t>zadania badawcze CMD</t>
  </si>
  <si>
    <t>Usługa: badawcza (CMD)</t>
  </si>
  <si>
    <t>Centrum Medycyny Doświadczalnej</t>
  </si>
  <si>
    <t>*** Proszę wybrać źródło dla zakupów pozaprojektowych ***</t>
  </si>
  <si>
    <t>(ZW) - działalność dydaktyczna / sprzedaż zwolniona</t>
  </si>
  <si>
    <t>555100: SUB.DYD.  Administracja i jednostki międzywydziałowe</t>
  </si>
  <si>
    <t>502530: DYD.ANG. Opłaty za studia</t>
  </si>
  <si>
    <t>500103: SUB.DYD.  Limit na naprawy sprzętu dydaktycznego</t>
  </si>
  <si>
    <t>500102: SUB.DYD.  Rezerwa</t>
  </si>
  <si>
    <t>500101: SUB.DYD.  Limit dydaktyczny</t>
  </si>
  <si>
    <t>500100: SUB.DYD.  Dydaktyka</t>
  </si>
  <si>
    <t>507004: Studia podyplomowe-Dietetyka Kliniczna</t>
  </si>
  <si>
    <t>Z-ca Kwestora</t>
  </si>
  <si>
    <t>Interdyscyplinarne, międzynarodowe studia doktoranckie w zakresie biologii medycznej i nauk farmaceutycznych na UMB (nr POWR.03.02.00-00-I051/16) Pozycja 1.1: Realizacja grantów…</t>
  </si>
  <si>
    <t>Projekt pn. „Interdyscyplinarne, międzynarodowe studia doktoranckie w zakresie biologii medycznej i nauk farmaceutycznych 
na Uniwersytecie Medycznym w Białymstoku” współfinansowany ze środków Unii Europejskiej w ramach Europejskiego Funduszu Społecznego 
Program Operacyjny Wiedza Edukacja Rozwój 2014-2020, Działanie 3.2 Studia doktoranckie</t>
  </si>
  <si>
    <t>Nocleg ze śniadaniem w pokoju ….…… osobowym</t>
  </si>
  <si>
    <t xml:space="preserve">termin: </t>
  </si>
  <si>
    <t xml:space="preserve">miejscowość: </t>
  </si>
  <si>
    <t>preferowana lokalizacja (np. w pobliżu miejsca szkolenia), adres:</t>
  </si>
  <si>
    <t>dotyczy (lista osób wyjeżdżających):</t>
  </si>
  <si>
    <t>1)</t>
  </si>
  <si>
    <r>
      <t>Limity określone w projekcie za hotel 3*</t>
    </r>
    <r>
      <rPr>
        <b/>
        <sz val="11"/>
        <color theme="1"/>
        <rFont val="Calibri"/>
        <family val="2"/>
        <charset val="238"/>
        <scheme val="minor"/>
      </rPr>
      <t xml:space="preserve">:                             </t>
    </r>
    <r>
      <rPr>
        <sz val="11"/>
        <color theme="1"/>
        <rFont val="Calibri"/>
        <family val="2"/>
        <charset val="238"/>
        <scheme val="minor"/>
      </rPr>
      <t xml:space="preserve">360 PLN/1 nocleg za 2 osoby w pokoju 2-osobowym,        250 PLN/1 nocleg za 1 osobę w pokoju 1-osobowym;                                                    </t>
    </r>
    <r>
      <rPr>
        <b/>
        <u/>
        <sz val="11"/>
        <color theme="1"/>
        <rFont val="Calibri"/>
        <family val="2"/>
        <charset val="238"/>
        <scheme val="minor"/>
      </rPr>
      <t>za hotel o niższym standardzie niż 3* oraz pensjonat, motel itd.:</t>
    </r>
    <r>
      <rPr>
        <sz val="11"/>
        <color theme="1"/>
        <rFont val="Calibri"/>
        <family val="2"/>
        <charset val="238"/>
        <scheme val="minor"/>
      </rPr>
      <t xml:space="preserve"> 260 PLN/1 nocleg za 2 osoby w pokoju 2-osobowym, 120 PLN/1 nocleg za 1 osobę w pokoju 1-osobowym </t>
    </r>
    <r>
      <rPr>
        <b/>
        <u/>
        <sz val="11"/>
        <color theme="1"/>
        <rFont val="Calibri"/>
        <family val="2"/>
        <charset val="238"/>
        <scheme val="minor"/>
      </rPr>
      <t>UWAGA:</t>
    </r>
    <r>
      <rPr>
        <sz val="11"/>
        <color theme="1"/>
        <rFont val="Calibri"/>
        <family val="2"/>
        <charset val="238"/>
        <scheme val="minor"/>
      </rPr>
      <t xml:space="preserve"> UMB nie rozlicza faktur za parking</t>
    </r>
  </si>
  <si>
    <t>D/SD/WER/18/5504/01</t>
  </si>
  <si>
    <t>Etap 1.1: KOSZTY BEZPOŚREDNIE</t>
  </si>
  <si>
    <t>zasób:GRANT NR../IMSD/G/2019</t>
  </si>
  <si>
    <t>źródło: 5UE410</t>
  </si>
  <si>
    <t>Uzasadnienie zakupu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</si>
</sst>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rgb="FF3F3F3F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20"/>
      <color rgb="FF3F3F3F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b/>
      <sz val="8"/>
      <color rgb="FF3F3F3F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3F3F3F"/>
      <name val="Calibri"/>
      <family val="2"/>
      <charset val="238"/>
      <scheme val="minor"/>
    </font>
    <font>
      <b/>
      <sz val="11"/>
      <color theme="0" tint="-4.9989318521683403E-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9"/>
      <color rgb="FF7F7F7F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2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0" tint="-0.499984740745262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i/>
      <sz val="8"/>
      <color theme="3" tint="0.3999755851924192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rgb="FF3F3F3F"/>
      </left>
      <right style="thin">
        <color rgb="FF3F3F3F"/>
      </right>
      <top style="thin">
        <color indexed="64"/>
      </top>
      <bottom style="thin">
        <color rgb="FF3F3F3F"/>
      </bottom>
      <diagonal/>
    </border>
    <border>
      <left style="thin">
        <color rgb="FFB2B2B2"/>
      </left>
      <right style="thin">
        <color indexed="64"/>
      </right>
      <top style="thin">
        <color indexed="64"/>
      </top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B2B2B2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rgb="FFB2B2B2"/>
      </left>
      <right/>
      <top/>
      <bottom style="thin">
        <color rgb="FFB2B2B2"/>
      </bottom>
      <diagonal/>
    </border>
    <border>
      <left style="thin">
        <color rgb="FFB2B2B2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B2B2B2"/>
      </right>
      <top/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rgb="FF3F3F3F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</borders>
  <cellStyleXfs count="7">
    <xf numFmtId="0" fontId="0" fillId="0" borderId="0"/>
    <xf numFmtId="0" fontId="10" fillId="2" borderId="3" applyNumberFormat="0" applyAlignment="0" applyProtection="0"/>
    <xf numFmtId="0" fontId="4" fillId="2" borderId="2" applyNumberFormat="0" applyAlignment="0" applyProtection="0"/>
    <xf numFmtId="0" fontId="2" fillId="3" borderId="4" applyNumberFormat="0" applyFont="0" applyAlignment="0" applyProtection="0"/>
    <xf numFmtId="0" fontId="24" fillId="0" borderId="5"/>
    <xf numFmtId="0" fontId="32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222">
    <xf numFmtId="0" fontId="0" fillId="0" borderId="0" xfId="0"/>
    <xf numFmtId="0" fontId="6" fillId="6" borderId="0" xfId="0" applyFont="1" applyFill="1" applyProtection="1"/>
    <xf numFmtId="0" fontId="5" fillId="6" borderId="0" xfId="0" applyFont="1" applyFill="1" applyProtection="1"/>
    <xf numFmtId="0" fontId="14" fillId="6" borderId="0" xfId="0" applyFont="1" applyFill="1" applyProtection="1"/>
    <xf numFmtId="0" fontId="5" fillId="6" borderId="0" xfId="0" applyFont="1" applyFill="1" applyAlignment="1" applyProtection="1">
      <alignment horizontal="center" vertical="center"/>
    </xf>
    <xf numFmtId="0" fontId="15" fillId="6" borderId="0" xfId="0" applyFont="1" applyFill="1" applyAlignment="1" applyProtection="1">
      <alignment vertical="center"/>
    </xf>
    <xf numFmtId="0" fontId="20" fillId="6" borderId="0" xfId="0" applyFont="1" applyFill="1" applyProtection="1"/>
    <xf numFmtId="0" fontId="20" fillId="6" borderId="0" xfId="0" applyFont="1" applyFill="1" applyAlignment="1" applyProtection="1">
      <alignment wrapText="1"/>
    </xf>
    <xf numFmtId="0" fontId="14" fillId="6" borderId="0" xfId="0" applyFont="1" applyFill="1" applyAlignment="1" applyProtection="1">
      <alignment wrapText="1"/>
    </xf>
    <xf numFmtId="0" fontId="16" fillId="6" borderId="0" xfId="0" applyFont="1" applyFill="1" applyProtection="1"/>
    <xf numFmtId="0" fontId="17" fillId="6" borderId="0" xfId="0" applyFont="1" applyFill="1" applyProtection="1"/>
    <xf numFmtId="0" fontId="9" fillId="6" borderId="0" xfId="0" applyFont="1" applyFill="1" applyProtection="1"/>
    <xf numFmtId="0" fontId="6" fillId="4" borderId="0" xfId="0" applyFont="1" applyFill="1" applyProtection="1"/>
    <xf numFmtId="0" fontId="12" fillId="6" borderId="0" xfId="0" applyFont="1" applyFill="1" applyProtection="1"/>
    <xf numFmtId="0" fontId="12" fillId="4" borderId="0" xfId="0" applyFont="1" applyFill="1" applyProtection="1"/>
    <xf numFmtId="0" fontId="12" fillId="4" borderId="0" xfId="0" applyFont="1" applyFill="1" applyAlignment="1" applyProtection="1">
      <alignment horizontal="right" vertical="top"/>
    </xf>
    <xf numFmtId="0" fontId="0" fillId="4" borderId="0" xfId="0" applyFill="1" applyProtection="1"/>
    <xf numFmtId="0" fontId="8" fillId="4" borderId="0" xfId="0" applyFont="1" applyFill="1" applyProtection="1"/>
    <xf numFmtId="0" fontId="6" fillId="6" borderId="0" xfId="0" applyFont="1" applyFill="1" applyAlignment="1" applyProtection="1">
      <alignment horizontal="center" vertical="center"/>
    </xf>
    <xf numFmtId="0" fontId="6" fillId="4" borderId="0" xfId="0" applyFont="1" applyFill="1" applyAlignment="1" applyProtection="1">
      <alignment horizontal="center" vertical="center"/>
    </xf>
    <xf numFmtId="0" fontId="13" fillId="4" borderId="0" xfId="1" applyFont="1" applyFill="1" applyBorder="1" applyAlignment="1" applyProtection="1">
      <alignment vertical="center"/>
    </xf>
    <xf numFmtId="0" fontId="11" fillId="6" borderId="0" xfId="0" applyFont="1" applyFill="1" applyAlignment="1" applyProtection="1">
      <alignment vertical="center"/>
    </xf>
    <xf numFmtId="0" fontId="11" fillId="4" borderId="0" xfId="0" applyFont="1" applyFill="1" applyAlignment="1" applyProtection="1">
      <alignment vertical="center"/>
    </xf>
    <xf numFmtId="0" fontId="19" fillId="6" borderId="0" xfId="0" applyFont="1" applyFill="1" applyProtection="1"/>
    <xf numFmtId="0" fontId="19" fillId="4" borderId="0" xfId="0" applyFont="1" applyFill="1" applyProtection="1"/>
    <xf numFmtId="0" fontId="19" fillId="6" borderId="0" xfId="0" applyFont="1" applyFill="1" applyAlignment="1" applyProtection="1">
      <alignment wrapText="1"/>
    </xf>
    <xf numFmtId="0" fontId="19" fillId="4" borderId="0" xfId="0" applyFont="1" applyFill="1" applyAlignment="1" applyProtection="1">
      <alignment wrapText="1"/>
    </xf>
    <xf numFmtId="0" fontId="12" fillId="6" borderId="0" xfId="0" applyFont="1" applyFill="1" applyAlignment="1" applyProtection="1">
      <alignment wrapText="1"/>
    </xf>
    <xf numFmtId="0" fontId="12" fillId="4" borderId="0" xfId="0" applyFont="1" applyFill="1" applyAlignment="1" applyProtection="1">
      <alignment wrapText="1"/>
    </xf>
    <xf numFmtId="0" fontId="0" fillId="0" borderId="0" xfId="0" applyProtection="1"/>
    <xf numFmtId="0" fontId="7" fillId="6" borderId="0" xfId="0" applyFont="1" applyFill="1" applyProtection="1"/>
    <xf numFmtId="0" fontId="7" fillId="4" borderId="0" xfId="0" applyFont="1" applyFill="1" applyProtection="1"/>
    <xf numFmtId="0" fontId="1" fillId="6" borderId="0" xfId="0" applyFont="1" applyFill="1" applyProtection="1"/>
    <xf numFmtId="0" fontId="1" fillId="4" borderId="0" xfId="0" applyFont="1" applyFill="1" applyProtection="1"/>
    <xf numFmtId="0" fontId="8" fillId="6" borderId="0" xfId="0" applyFont="1" applyFill="1" applyProtection="1"/>
    <xf numFmtId="0" fontId="8" fillId="5" borderId="0" xfId="0" applyFont="1" applyFill="1" applyProtection="1"/>
    <xf numFmtId="0" fontId="5" fillId="7" borderId="0" xfId="0" applyFont="1" applyFill="1" applyProtection="1"/>
    <xf numFmtId="0" fontId="14" fillId="7" borderId="0" xfId="0" applyFont="1" applyFill="1" applyProtection="1"/>
    <xf numFmtId="0" fontId="5" fillId="7" borderId="0" xfId="0" applyFont="1" applyFill="1" applyAlignment="1" applyProtection="1">
      <alignment horizontal="center" vertical="center"/>
    </xf>
    <xf numFmtId="0" fontId="15" fillId="7" borderId="0" xfId="0" applyFont="1" applyFill="1" applyAlignment="1" applyProtection="1">
      <alignment vertical="center"/>
    </xf>
    <xf numFmtId="0" fontId="20" fillId="7" borderId="0" xfId="0" applyFont="1" applyFill="1" applyProtection="1"/>
    <xf numFmtId="0" fontId="20" fillId="7" borderId="0" xfId="0" applyFont="1" applyFill="1" applyAlignment="1" applyProtection="1">
      <alignment wrapText="1"/>
    </xf>
    <xf numFmtId="0" fontId="14" fillId="7" borderId="0" xfId="0" applyFont="1" applyFill="1" applyAlignment="1" applyProtection="1">
      <alignment wrapText="1"/>
    </xf>
    <xf numFmtId="0" fontId="16" fillId="7" borderId="0" xfId="0" applyFont="1" applyFill="1" applyProtection="1"/>
    <xf numFmtId="0" fontId="17" fillId="7" borderId="0" xfId="0" applyFont="1" applyFill="1" applyProtection="1"/>
    <xf numFmtId="0" fontId="9" fillId="7" borderId="0" xfId="0" applyFont="1" applyFill="1" applyProtection="1"/>
    <xf numFmtId="0" fontId="6" fillId="6" borderId="0" xfId="0" applyFont="1" applyFill="1" applyAlignment="1" applyProtection="1">
      <alignment horizontal="left"/>
    </xf>
    <xf numFmtId="0" fontId="6" fillId="4" borderId="0" xfId="0" applyFont="1" applyFill="1" applyAlignment="1" applyProtection="1">
      <alignment horizontal="left"/>
    </xf>
    <xf numFmtId="0" fontId="5" fillId="7" borderId="0" xfId="0" applyFont="1" applyFill="1" applyAlignment="1" applyProtection="1">
      <alignment horizontal="left"/>
    </xf>
    <xf numFmtId="0" fontId="5" fillId="6" borderId="0" xfId="0" applyFont="1" applyFill="1" applyAlignment="1" applyProtection="1">
      <alignment horizontal="left"/>
    </xf>
    <xf numFmtId="0" fontId="3" fillId="4" borderId="0" xfId="1" applyFont="1" applyFill="1" applyBorder="1" applyAlignment="1" applyProtection="1">
      <alignment horizontal="left"/>
    </xf>
    <xf numFmtId="0" fontId="21" fillId="0" borderId="0" xfId="0" applyFont="1" applyAlignment="1" applyProtection="1">
      <alignment horizontal="left"/>
    </xf>
    <xf numFmtId="0" fontId="21" fillId="7" borderId="0" xfId="0" applyFont="1" applyFill="1" applyAlignment="1" applyProtection="1">
      <alignment horizontal="left"/>
    </xf>
    <xf numFmtId="0" fontId="23" fillId="6" borderId="0" xfId="0" applyFont="1" applyFill="1" applyAlignment="1" applyProtection="1">
      <alignment vertical="center"/>
    </xf>
    <xf numFmtId="0" fontId="0" fillId="0" borderId="0" xfId="0" applyFont="1" applyAlignment="1">
      <alignment vertical="center"/>
    </xf>
    <xf numFmtId="0" fontId="2" fillId="3" borderId="4" xfId="3" applyFont="1" applyBorder="1" applyAlignment="1" applyProtection="1">
      <alignment horizontal="left"/>
      <protection locked="0"/>
    </xf>
    <xf numFmtId="0" fontId="22" fillId="3" borderId="4" xfId="3" applyFont="1" applyBorder="1" applyAlignment="1" applyProtection="1">
      <alignment horizontal="left"/>
      <protection locked="0"/>
    </xf>
    <xf numFmtId="0" fontId="0" fillId="3" borderId="4" xfId="3" applyFont="1" applyBorder="1" applyAlignment="1" applyProtection="1">
      <alignment horizontal="left"/>
      <protection locked="0"/>
    </xf>
    <xf numFmtId="0" fontId="2" fillId="3" borderId="19" xfId="3" applyFont="1" applyBorder="1" applyAlignment="1" applyProtection="1">
      <alignment horizontal="left"/>
      <protection locked="0"/>
    </xf>
    <xf numFmtId="0" fontId="1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justify" vertical="center"/>
    </xf>
    <xf numFmtId="0" fontId="0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0" fillId="0" borderId="0" xfId="0" applyFont="1" applyFill="1" applyAlignment="1">
      <alignment horizontal="justify" vertical="center"/>
    </xf>
    <xf numFmtId="0" fontId="6" fillId="0" borderId="20" xfId="0" applyFont="1" applyFill="1" applyBorder="1" applyAlignment="1">
      <alignment vertical="center"/>
    </xf>
    <xf numFmtId="0" fontId="0" fillId="8" borderId="0" xfId="0" applyFont="1" applyFill="1" applyAlignment="1">
      <alignment vertical="center"/>
    </xf>
    <xf numFmtId="0" fontId="6" fillId="9" borderId="0" xfId="0" applyFont="1" applyFill="1" applyAlignment="1">
      <alignment vertical="center"/>
    </xf>
    <xf numFmtId="0" fontId="6" fillId="9" borderId="0" xfId="0" applyFont="1" applyFill="1" applyAlignment="1">
      <alignment vertical="center" wrapText="1"/>
    </xf>
    <xf numFmtId="0" fontId="0" fillId="9" borderId="0" xfId="0" applyFont="1" applyFill="1" applyAlignment="1">
      <alignment vertical="center"/>
    </xf>
    <xf numFmtId="0" fontId="11" fillId="6" borderId="0" xfId="0" applyFont="1" applyFill="1" applyAlignment="1">
      <alignment vertical="center"/>
    </xf>
    <xf numFmtId="0" fontId="6" fillId="6" borderId="0" xfId="0" applyFont="1" applyFill="1" applyAlignment="1">
      <alignment vertical="center"/>
    </xf>
    <xf numFmtId="0" fontId="6" fillId="6" borderId="0" xfId="0" applyFont="1" applyFill="1" applyAlignment="1">
      <alignment vertical="center" wrapText="1"/>
    </xf>
    <xf numFmtId="0" fontId="0" fillId="6" borderId="0" xfId="0" applyFont="1" applyFill="1" applyAlignment="1">
      <alignment vertical="center"/>
    </xf>
    <xf numFmtId="0" fontId="28" fillId="8" borderId="0" xfId="0" applyFont="1" applyFill="1" applyAlignment="1">
      <alignment vertical="center" wrapText="1"/>
    </xf>
    <xf numFmtId="0" fontId="28" fillId="8" borderId="0" xfId="4" applyFont="1" applyFill="1" applyBorder="1" applyAlignment="1">
      <alignment vertical="center" wrapText="1"/>
    </xf>
    <xf numFmtId="0" fontId="28" fillId="8" borderId="5" xfId="4" applyFont="1" applyFill="1" applyAlignment="1">
      <alignment wrapText="1"/>
    </xf>
    <xf numFmtId="0" fontId="28" fillId="9" borderId="0" xfId="0" applyFont="1" applyFill="1" applyAlignment="1">
      <alignment vertical="center" wrapText="1"/>
    </xf>
    <xf numFmtId="0" fontId="25" fillId="0" borderId="21" xfId="4" applyFont="1" applyFill="1" applyBorder="1"/>
    <xf numFmtId="0" fontId="25" fillId="0" borderId="22" xfId="4" applyFont="1" applyFill="1" applyBorder="1" applyAlignment="1"/>
    <xf numFmtId="0" fontId="25" fillId="0" borderId="23" xfId="4" applyFont="1" applyFill="1" applyBorder="1"/>
    <xf numFmtId="0" fontId="25" fillId="0" borderId="5" xfId="4" applyFont="1" applyFill="1" applyAlignment="1"/>
    <xf numFmtId="0" fontId="24" fillId="0" borderId="5" xfId="4" applyFill="1"/>
    <xf numFmtId="0" fontId="24" fillId="0" borderId="5" xfId="4" applyFill="1" applyAlignment="1"/>
    <xf numFmtId="0" fontId="24" fillId="0" borderId="18" xfId="4" applyFill="1" applyBorder="1"/>
    <xf numFmtId="0" fontId="25" fillId="0" borderId="5" xfId="4" applyFont="1" applyFill="1"/>
    <xf numFmtId="0" fontId="24" fillId="0" borderId="5" xfId="4" applyFill="1" applyBorder="1"/>
    <xf numFmtId="0" fontId="29" fillId="0" borderId="0" xfId="0" applyFont="1" applyFill="1" applyAlignment="1">
      <alignment vertical="center"/>
    </xf>
    <xf numFmtId="0" fontId="24" fillId="0" borderId="10" xfId="4" applyFill="1" applyBorder="1" applyProtection="1">
      <protection hidden="1"/>
    </xf>
    <xf numFmtId="0" fontId="24" fillId="0" borderId="5" xfId="4" applyFill="1" applyProtection="1">
      <protection hidden="1"/>
    </xf>
    <xf numFmtId="0" fontId="24" fillId="0" borderId="9" xfId="4" applyFill="1" applyBorder="1" applyProtection="1">
      <protection hidden="1"/>
    </xf>
    <xf numFmtId="0" fontId="19" fillId="6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vertical="center"/>
    </xf>
    <xf numFmtId="0" fontId="26" fillId="4" borderId="0" xfId="0" applyFont="1" applyFill="1" applyAlignment="1" applyProtection="1">
      <alignment vertical="center"/>
    </xf>
    <xf numFmtId="0" fontId="20" fillId="7" borderId="0" xfId="0" applyFont="1" applyFill="1" applyAlignment="1" applyProtection="1">
      <alignment vertical="center"/>
    </xf>
    <xf numFmtId="0" fontId="20" fillId="6" borderId="0" xfId="0" applyFont="1" applyFill="1" applyAlignment="1" applyProtection="1">
      <alignment vertical="center"/>
    </xf>
    <xf numFmtId="0" fontId="0" fillId="3" borderId="4" xfId="3" applyFont="1" applyBorder="1" applyAlignment="1" applyProtection="1">
      <alignment horizontal="left" vertical="top" wrapText="1"/>
      <protection locked="0"/>
    </xf>
    <xf numFmtId="0" fontId="30" fillId="0" borderId="0" xfId="0" applyFont="1" applyFill="1" applyAlignment="1">
      <alignment vertical="center"/>
    </xf>
    <xf numFmtId="0" fontId="30" fillId="0" borderId="0" xfId="0" applyFont="1" applyFill="1" applyAlignment="1">
      <alignment vertical="center" wrapText="1"/>
    </xf>
    <xf numFmtId="0" fontId="32" fillId="4" borderId="0" xfId="5" applyFill="1" applyAlignment="1" applyProtection="1">
      <alignment vertical="center"/>
    </xf>
    <xf numFmtId="0" fontId="33" fillId="4" borderId="0" xfId="0" applyFont="1" applyFill="1" applyAlignment="1" applyProtection="1">
      <alignment horizontal="center" vertical="center"/>
    </xf>
    <xf numFmtId="0" fontId="36" fillId="4" borderId="0" xfId="0" applyFont="1" applyFill="1" applyBorder="1" applyAlignment="1" applyProtection="1">
      <alignment horizontal="right" vertical="center"/>
    </xf>
    <xf numFmtId="0" fontId="10" fillId="4" borderId="6" xfId="1" applyFont="1" applyFill="1" applyBorder="1" applyAlignment="1" applyProtection="1">
      <alignment vertical="center"/>
    </xf>
    <xf numFmtId="0" fontId="10" fillId="4" borderId="1" xfId="1" applyFont="1" applyFill="1" applyBorder="1" applyAlignment="1" applyProtection="1">
      <alignment vertical="center"/>
    </xf>
    <xf numFmtId="0" fontId="10" fillId="4" borderId="17" xfId="1" applyFont="1" applyFill="1" applyBorder="1" applyAlignment="1" applyProtection="1">
      <alignment horizontal="right" vertical="center"/>
    </xf>
    <xf numFmtId="0" fontId="24" fillId="4" borderId="1" xfId="4" applyFill="1" applyBorder="1" applyAlignment="1" applyProtection="1"/>
    <xf numFmtId="0" fontId="24" fillId="4" borderId="17" xfId="4" applyFill="1" applyBorder="1" applyAlignment="1" applyProtection="1"/>
    <xf numFmtId="0" fontId="37" fillId="0" borderId="0" xfId="0" applyFont="1" applyFill="1" applyAlignment="1">
      <alignment vertical="center"/>
    </xf>
    <xf numFmtId="0" fontId="32" fillId="4" borderId="0" xfId="5" applyFill="1" applyBorder="1" applyAlignment="1" applyProtection="1">
      <alignment horizontal="center" vertical="center"/>
    </xf>
    <xf numFmtId="0" fontId="38" fillId="0" borderId="0" xfId="0" applyFont="1" applyFill="1" applyAlignment="1">
      <alignment vertical="center"/>
    </xf>
    <xf numFmtId="0" fontId="38" fillId="0" borderId="0" xfId="0" applyFont="1" applyFill="1" applyAlignment="1">
      <alignment vertical="center" wrapText="1"/>
    </xf>
    <xf numFmtId="0" fontId="39" fillId="0" borderId="0" xfId="0" applyFont="1" applyFill="1" applyAlignment="1">
      <alignment vertical="center"/>
    </xf>
    <xf numFmtId="0" fontId="39" fillId="0" borderId="0" xfId="0" applyFont="1" applyFill="1" applyAlignment="1">
      <alignment horizontal="justify" vertical="center"/>
    </xf>
    <xf numFmtId="0" fontId="2" fillId="3" borderId="37" xfId="3" applyFont="1" applyBorder="1" applyAlignment="1" applyProtection="1">
      <alignment horizontal="left"/>
      <protection locked="0"/>
    </xf>
    <xf numFmtId="4" fontId="21" fillId="2" borderId="40" xfId="2" applyNumberFormat="1" applyFont="1" applyBorder="1" applyProtection="1"/>
    <xf numFmtId="0" fontId="0" fillId="3" borderId="37" xfId="3" applyFont="1" applyBorder="1" applyAlignment="1" applyProtection="1">
      <alignment horizontal="left" vertical="top" wrapText="1"/>
      <protection locked="0"/>
    </xf>
    <xf numFmtId="0" fontId="2" fillId="3" borderId="38" xfId="3" applyFont="1" applyBorder="1" applyAlignment="1" applyProtection="1">
      <alignment horizontal="left"/>
      <protection locked="0"/>
    </xf>
    <xf numFmtId="0" fontId="2" fillId="3" borderId="39" xfId="3" applyFont="1" applyBorder="1" applyAlignment="1" applyProtection="1">
      <alignment horizontal="left"/>
      <protection locked="0"/>
    </xf>
    <xf numFmtId="0" fontId="22" fillId="3" borderId="39" xfId="3" applyFont="1" applyBorder="1" applyAlignment="1" applyProtection="1">
      <alignment horizontal="left"/>
      <protection locked="0"/>
    </xf>
    <xf numFmtId="4" fontId="21" fillId="2" borderId="46" xfId="2" applyNumberFormat="1" applyFont="1" applyBorder="1" applyProtection="1"/>
    <xf numFmtId="0" fontId="2" fillId="3" borderId="47" xfId="3" applyFont="1" applyBorder="1" applyAlignment="1" applyProtection="1">
      <alignment horizontal="left"/>
      <protection locked="0"/>
    </xf>
    <xf numFmtId="0" fontId="2" fillId="3" borderId="48" xfId="3" applyFont="1" applyBorder="1" applyAlignment="1" applyProtection="1">
      <alignment horizontal="left"/>
      <protection locked="0"/>
    </xf>
    <xf numFmtId="0" fontId="0" fillId="3" borderId="19" xfId="3" applyFont="1" applyBorder="1" applyAlignment="1" applyProtection="1">
      <alignment horizontal="left" wrapText="1"/>
      <protection locked="0"/>
    </xf>
    <xf numFmtId="0" fontId="2" fillId="3" borderId="19" xfId="3" applyFont="1" applyBorder="1" applyAlignment="1" applyProtection="1">
      <alignment horizontal="left" wrapText="1"/>
      <protection locked="0"/>
    </xf>
    <xf numFmtId="0" fontId="18" fillId="4" borderId="31" xfId="1" applyFont="1" applyFill="1" applyBorder="1" applyAlignment="1" applyProtection="1">
      <alignment horizontal="center" vertical="center" wrapText="1"/>
    </xf>
    <xf numFmtId="0" fontId="18" fillId="5" borderId="31" xfId="1" applyFont="1" applyFill="1" applyBorder="1" applyAlignment="1" applyProtection="1">
      <alignment horizontal="center" vertical="center" wrapText="1"/>
    </xf>
    <xf numFmtId="0" fontId="6" fillId="3" borderId="6" xfId="3" applyFont="1" applyBorder="1" applyAlignment="1" applyProtection="1">
      <alignment horizontal="center" vertical="center"/>
      <protection locked="0"/>
    </xf>
    <xf numFmtId="0" fontId="6" fillId="3" borderId="12" xfId="3" applyFont="1" applyBorder="1" applyAlignment="1" applyProtection="1">
      <alignment horizontal="center" vertical="center"/>
      <protection locked="0"/>
    </xf>
    <xf numFmtId="0" fontId="10" fillId="4" borderId="31" xfId="1" applyFill="1" applyBorder="1" applyAlignment="1" applyProtection="1">
      <alignment horizontal="left" vertical="center" wrapText="1"/>
    </xf>
    <xf numFmtId="0" fontId="3" fillId="3" borderId="31" xfId="3" applyFont="1" applyBorder="1" applyAlignment="1" applyProtection="1">
      <alignment vertical="center"/>
      <protection locked="0"/>
    </xf>
    <xf numFmtId="0" fontId="20" fillId="4" borderId="31" xfId="6" applyFill="1" applyBorder="1" applyAlignment="1" applyProtection="1">
      <alignment vertical="center" wrapText="1"/>
    </xf>
    <xf numFmtId="0" fontId="10" fillId="4" borderId="31" xfId="1" applyFill="1" applyBorder="1" applyAlignment="1" applyProtection="1">
      <alignment vertical="center"/>
    </xf>
    <xf numFmtId="0" fontId="11" fillId="3" borderId="31" xfId="3" applyFont="1" applyBorder="1" applyAlignment="1" applyProtection="1">
      <alignment horizontal="left" vertical="center" wrapText="1"/>
      <protection locked="0"/>
    </xf>
    <xf numFmtId="0" fontId="10" fillId="4" borderId="31" xfId="1" applyFill="1" applyBorder="1" applyAlignment="1" applyProtection="1">
      <alignment vertical="center" wrapText="1"/>
    </xf>
    <xf numFmtId="0" fontId="10" fillId="4" borderId="31" xfId="1" applyFont="1" applyFill="1" applyBorder="1" applyAlignment="1" applyProtection="1">
      <alignment horizontal="center" vertical="center" wrapText="1"/>
    </xf>
    <xf numFmtId="0" fontId="10" fillId="4" borderId="31" xfId="1" applyFont="1" applyFill="1" applyBorder="1" applyAlignment="1" applyProtection="1">
      <alignment horizontal="center"/>
    </xf>
    <xf numFmtId="0" fontId="0" fillId="4" borderId="16" xfId="0" applyFill="1" applyBorder="1" applyAlignment="1" applyProtection="1"/>
    <xf numFmtId="0" fontId="0" fillId="4" borderId="1" xfId="0" applyFill="1" applyBorder="1" applyAlignment="1" applyProtection="1"/>
    <xf numFmtId="0" fontId="0" fillId="4" borderId="12" xfId="0" applyFill="1" applyBorder="1" applyAlignment="1" applyProtection="1"/>
    <xf numFmtId="0" fontId="0" fillId="4" borderId="13" xfId="0" applyFill="1" applyBorder="1" applyAlignment="1" applyProtection="1"/>
    <xf numFmtId="0" fontId="0" fillId="4" borderId="14" xfId="0" applyFill="1" applyBorder="1" applyAlignment="1" applyProtection="1"/>
    <xf numFmtId="0" fontId="40" fillId="4" borderId="17" xfId="0" applyFont="1" applyFill="1" applyBorder="1" applyAlignment="1" applyProtection="1"/>
    <xf numFmtId="0" fontId="41" fillId="6" borderId="0" xfId="0" applyFont="1" applyFill="1" applyAlignment="1" applyProtection="1">
      <alignment vertical="center"/>
    </xf>
    <xf numFmtId="0" fontId="42" fillId="6" borderId="0" xfId="0" applyFont="1" applyFill="1" applyProtection="1"/>
    <xf numFmtId="0" fontId="43" fillId="4" borderId="0" xfId="0" applyFont="1" applyFill="1" applyProtection="1"/>
    <xf numFmtId="0" fontId="24" fillId="0" borderId="55" xfId="4" applyFill="1" applyBorder="1" applyProtection="1">
      <protection hidden="1"/>
    </xf>
    <xf numFmtId="0" fontId="24" fillId="0" borderId="18" xfId="4" applyFill="1" applyBorder="1" applyProtection="1">
      <protection hidden="1"/>
    </xf>
    <xf numFmtId="0" fontId="24" fillId="0" borderId="54" xfId="4" applyFill="1" applyBorder="1" applyProtection="1">
      <protection hidden="1"/>
    </xf>
    <xf numFmtId="0" fontId="25" fillId="0" borderId="55" xfId="4" applyFont="1" applyFill="1" applyBorder="1" applyProtection="1">
      <protection hidden="1"/>
    </xf>
    <xf numFmtId="0" fontId="24" fillId="0" borderId="5" xfId="4" applyFill="1" applyBorder="1" applyProtection="1">
      <protection hidden="1"/>
    </xf>
    <xf numFmtId="0" fontId="0" fillId="0" borderId="0" xfId="0" applyNumberFormat="1" applyFont="1" applyFill="1" applyBorder="1" applyAlignment="1">
      <alignment vertical="center"/>
    </xf>
    <xf numFmtId="0" fontId="24" fillId="0" borderId="5" xfId="4" applyFill="1" applyBorder="1" applyAlignment="1"/>
    <xf numFmtId="0" fontId="25" fillId="0" borderId="5" xfId="4" applyFont="1" applyFill="1" applyBorder="1" applyAlignment="1" applyProtection="1">
      <protection hidden="1"/>
    </xf>
    <xf numFmtId="0" fontId="0" fillId="0" borderId="5" xfId="0" applyFont="1" applyFill="1" applyBorder="1" applyAlignment="1">
      <alignment vertical="center"/>
    </xf>
    <xf numFmtId="0" fontId="25" fillId="0" borderId="0" xfId="4" applyFont="1" applyFill="1" applyBorder="1" applyAlignment="1" applyProtection="1">
      <protection hidden="1"/>
    </xf>
    <xf numFmtId="0" fontId="24" fillId="0" borderId="9" xfId="4" applyFill="1" applyBorder="1"/>
    <xf numFmtId="0" fontId="25" fillId="0" borderId="5" xfId="4" applyFont="1" applyFill="1" applyBorder="1" applyProtection="1">
      <protection hidden="1"/>
    </xf>
    <xf numFmtId="0" fontId="43" fillId="4" borderId="0" xfId="0" applyFont="1" applyFill="1" applyBorder="1" applyAlignment="1" applyProtection="1">
      <alignment horizontal="center"/>
    </xf>
    <xf numFmtId="0" fontId="22" fillId="3" borderId="19" xfId="3" applyFont="1" applyBorder="1" applyAlignment="1" applyProtection="1">
      <alignment horizontal="center"/>
      <protection locked="0"/>
    </xf>
    <xf numFmtId="0" fontId="24" fillId="3" borderId="19" xfId="3" applyFont="1" applyBorder="1" applyAlignment="1" applyProtection="1">
      <alignment horizontal="center"/>
      <protection locked="0"/>
    </xf>
    <xf numFmtId="14" fontId="3" fillId="3" borderId="36" xfId="3" applyNumberFormat="1" applyFont="1" applyBorder="1" applyAlignment="1" applyProtection="1">
      <alignment horizontal="center" vertical="center"/>
      <protection locked="0"/>
    </xf>
    <xf numFmtId="0" fontId="2" fillId="3" borderId="49" xfId="3" applyFont="1" applyBorder="1" applyAlignment="1" applyProtection="1">
      <alignment horizontal="center" vertical="center" wrapText="1"/>
      <protection locked="0"/>
    </xf>
    <xf numFmtId="0" fontId="0" fillId="3" borderId="4" xfId="3" applyFont="1" applyBorder="1" applyAlignment="1" applyProtection="1">
      <alignment horizontal="left" wrapText="1"/>
      <protection locked="0"/>
    </xf>
    <xf numFmtId="0" fontId="0" fillId="3" borderId="4" xfId="3" applyFont="1" applyBorder="1" applyAlignment="1" applyProtection="1">
      <alignment horizontal="left" vertical="center" wrapText="1"/>
      <protection locked="0"/>
    </xf>
    <xf numFmtId="0" fontId="44" fillId="3" borderId="39" xfId="3" applyFont="1" applyBorder="1" applyAlignment="1" applyProtection="1">
      <alignment horizontal="left" wrapText="1"/>
      <protection locked="0"/>
    </xf>
    <xf numFmtId="0" fontId="10" fillId="4" borderId="0" xfId="1" applyFont="1" applyFill="1" applyBorder="1" applyAlignment="1" applyProtection="1">
      <alignment horizontal="center" vertical="center" wrapText="1"/>
    </xf>
    <xf numFmtId="0" fontId="18" fillId="4" borderId="0" xfId="1" applyFont="1" applyFill="1" applyBorder="1" applyAlignment="1" applyProtection="1">
      <alignment horizontal="center" vertical="center" wrapText="1"/>
    </xf>
    <xf numFmtId="4" fontId="21" fillId="4" borderId="0" xfId="2" applyNumberFormat="1" applyFont="1" applyFill="1" applyBorder="1" applyProtection="1"/>
    <xf numFmtId="164" fontId="2" fillId="3" borderId="19" xfId="3" applyNumberFormat="1" applyFont="1" applyBorder="1" applyAlignment="1" applyProtection="1">
      <alignment horizontal="left" wrapText="1"/>
      <protection locked="0"/>
    </xf>
    <xf numFmtId="0" fontId="2" fillId="3" borderId="19" xfId="3" applyFont="1" applyBorder="1" applyAlignment="1" applyProtection="1">
      <alignment horizontal="center" vertical="center"/>
      <protection locked="0"/>
    </xf>
    <xf numFmtId="164" fontId="21" fillId="2" borderId="8" xfId="2" applyNumberFormat="1" applyFont="1" applyBorder="1" applyProtection="1"/>
    <xf numFmtId="164" fontId="21" fillId="2" borderId="50" xfId="2" applyNumberFormat="1" applyFont="1" applyBorder="1" applyProtection="1"/>
    <xf numFmtId="0" fontId="27" fillId="4" borderId="31" xfId="1" applyFont="1" applyFill="1" applyBorder="1" applyAlignment="1" applyProtection="1">
      <alignment horizontal="left" vertical="center" wrapText="1"/>
    </xf>
    <xf numFmtId="0" fontId="21" fillId="3" borderId="31" xfId="3" applyFont="1" applyBorder="1" applyAlignment="1" applyProtection="1">
      <alignment horizontal="left" vertical="center" wrapText="1"/>
      <protection locked="0"/>
    </xf>
    <xf numFmtId="0" fontId="10" fillId="5" borderId="31" xfId="1" applyFont="1" applyFill="1" applyBorder="1" applyAlignment="1" applyProtection="1">
      <alignment horizontal="center" vertical="center" wrapText="1"/>
    </xf>
    <xf numFmtId="0" fontId="10" fillId="4" borderId="31" xfId="1" applyFont="1" applyFill="1" applyBorder="1" applyAlignment="1" applyProtection="1">
      <alignment horizontal="center" vertical="center" wrapText="1"/>
    </xf>
    <xf numFmtId="0" fontId="27" fillId="4" borderId="31" xfId="1" applyFont="1" applyFill="1" applyBorder="1" applyAlignment="1" applyProtection="1">
      <alignment horizontal="left" vertical="center"/>
    </xf>
    <xf numFmtId="0" fontId="7" fillId="3" borderId="31" xfId="3" applyFont="1" applyBorder="1" applyAlignment="1" applyProtection="1">
      <alignment vertical="center"/>
      <protection locked="0"/>
    </xf>
    <xf numFmtId="0" fontId="10" fillId="4" borderId="6" xfId="1" applyFont="1" applyFill="1" applyBorder="1" applyAlignment="1" applyProtection="1">
      <alignment horizontal="left" vertical="center"/>
    </xf>
    <xf numFmtId="0" fontId="10" fillId="4" borderId="7" xfId="1" applyFont="1" applyFill="1" applyBorder="1" applyAlignment="1" applyProtection="1">
      <alignment horizontal="left" vertical="center"/>
    </xf>
    <xf numFmtId="0" fontId="10" fillId="2" borderId="6" xfId="1" applyBorder="1" applyAlignment="1" applyProtection="1">
      <alignment horizontal="left" vertical="center"/>
    </xf>
    <xf numFmtId="0" fontId="10" fillId="2" borderId="7" xfId="1" applyBorder="1" applyAlignment="1" applyProtection="1">
      <alignment horizontal="left" vertical="center"/>
    </xf>
    <xf numFmtId="0" fontId="10" fillId="2" borderId="15" xfId="1" applyBorder="1" applyAlignment="1" applyProtection="1">
      <alignment horizontal="left" vertical="center"/>
    </xf>
    <xf numFmtId="0" fontId="10" fillId="2" borderId="6" xfId="1" applyBorder="1" applyAlignment="1" applyProtection="1">
      <alignment horizontal="left" vertical="center" wrapText="1"/>
    </xf>
    <xf numFmtId="0" fontId="10" fillId="2" borderId="7" xfId="1" applyBorder="1" applyAlignment="1" applyProtection="1">
      <alignment horizontal="left" vertical="center" wrapText="1"/>
    </xf>
    <xf numFmtId="0" fontId="10" fillId="2" borderId="15" xfId="1" applyBorder="1" applyAlignment="1" applyProtection="1">
      <alignment horizontal="left" vertical="center" wrapText="1"/>
    </xf>
    <xf numFmtId="0" fontId="10" fillId="2" borderId="12" xfId="1" applyBorder="1" applyAlignment="1" applyProtection="1">
      <alignment horizontal="left" vertical="center"/>
    </xf>
    <xf numFmtId="0" fontId="10" fillId="2" borderId="13" xfId="1" applyBorder="1" applyAlignment="1" applyProtection="1">
      <alignment horizontal="left" vertical="center"/>
    </xf>
    <xf numFmtId="0" fontId="10" fillId="2" borderId="14" xfId="1" applyBorder="1" applyAlignment="1" applyProtection="1">
      <alignment horizontal="left" vertical="center"/>
    </xf>
    <xf numFmtId="0" fontId="10" fillId="4" borderId="7" xfId="1" applyFont="1" applyFill="1" applyBorder="1" applyAlignment="1" applyProtection="1">
      <alignment horizontal="right" vertical="center"/>
    </xf>
    <xf numFmtId="0" fontId="10" fillId="4" borderId="15" xfId="1" applyFont="1" applyFill="1" applyBorder="1" applyAlignment="1" applyProtection="1">
      <alignment horizontal="right" vertical="center"/>
    </xf>
    <xf numFmtId="0" fontId="43" fillId="4" borderId="0" xfId="0" applyFont="1" applyFill="1" applyAlignment="1" applyProtection="1">
      <alignment horizontal="center"/>
    </xf>
    <xf numFmtId="0" fontId="43" fillId="4" borderId="13" xfId="0" applyFont="1" applyFill="1" applyBorder="1" applyAlignment="1" applyProtection="1">
      <alignment horizontal="center"/>
    </xf>
    <xf numFmtId="0" fontId="6" fillId="0" borderId="1" xfId="3" applyFont="1" applyFill="1" applyBorder="1" applyAlignment="1" applyProtection="1">
      <alignment horizontal="center" vertical="center" wrapText="1"/>
      <protection locked="0"/>
    </xf>
    <xf numFmtId="0" fontId="6" fillId="0" borderId="1" xfId="3" applyFont="1" applyFill="1" applyBorder="1" applyAlignment="1" applyProtection="1">
      <alignment horizontal="center" vertical="center"/>
      <protection locked="0"/>
    </xf>
    <xf numFmtId="0" fontId="6" fillId="0" borderId="0" xfId="3" applyFont="1" applyFill="1" applyBorder="1" applyAlignment="1" applyProtection="1">
      <alignment horizontal="center" vertical="center"/>
      <protection locked="0"/>
    </xf>
    <xf numFmtId="0" fontId="0" fillId="3" borderId="32" xfId="3" applyFont="1" applyBorder="1" applyAlignment="1" applyProtection="1">
      <alignment horizontal="center" vertical="center"/>
      <protection locked="0"/>
    </xf>
    <xf numFmtId="0" fontId="0" fillId="3" borderId="33" xfId="3" applyFont="1" applyBorder="1" applyAlignment="1" applyProtection="1">
      <alignment horizontal="center" vertical="center"/>
      <protection locked="0"/>
    </xf>
    <xf numFmtId="0" fontId="32" fillId="4" borderId="0" xfId="5" applyFill="1" applyBorder="1" applyAlignment="1" applyProtection="1">
      <alignment horizontal="center" vertical="center"/>
    </xf>
    <xf numFmtId="0" fontId="27" fillId="4" borderId="45" xfId="1" applyFont="1" applyFill="1" applyBorder="1" applyAlignment="1" applyProtection="1">
      <alignment horizontal="left" vertical="center"/>
    </xf>
    <xf numFmtId="0" fontId="27" fillId="4" borderId="28" xfId="1" applyFont="1" applyFill="1" applyBorder="1" applyAlignment="1" applyProtection="1">
      <alignment horizontal="left" vertical="center"/>
    </xf>
    <xf numFmtId="0" fontId="27" fillId="4" borderId="29" xfId="1" applyFont="1" applyFill="1" applyBorder="1" applyAlignment="1" applyProtection="1">
      <alignment horizontal="left" vertical="center"/>
    </xf>
    <xf numFmtId="0" fontId="6" fillId="3" borderId="41" xfId="3" applyFont="1" applyBorder="1" applyAlignment="1" applyProtection="1">
      <alignment horizontal="left" vertical="center"/>
      <protection locked="0"/>
    </xf>
    <xf numFmtId="0" fontId="6" fillId="3" borderId="11" xfId="3" applyFont="1" applyBorder="1" applyAlignment="1" applyProtection="1">
      <alignment horizontal="left" vertical="center"/>
      <protection locked="0"/>
    </xf>
    <xf numFmtId="0" fontId="6" fillId="3" borderId="42" xfId="3" applyFont="1" applyBorder="1" applyAlignment="1" applyProtection="1">
      <alignment horizontal="left" vertical="center"/>
      <protection locked="0"/>
    </xf>
    <xf numFmtId="0" fontId="24" fillId="0" borderId="24" xfId="4" applyBorder="1" applyProtection="1"/>
    <xf numFmtId="0" fontId="24" fillId="0" borderId="25" xfId="4" applyBorder="1" applyProtection="1"/>
    <xf numFmtId="0" fontId="24" fillId="0" borderId="26" xfId="4" applyBorder="1" applyProtection="1"/>
    <xf numFmtId="0" fontId="24" fillId="0" borderId="27" xfId="4" applyBorder="1" applyProtection="1"/>
    <xf numFmtId="0" fontId="19" fillId="4" borderId="13" xfId="4" applyFont="1" applyFill="1" applyBorder="1" applyAlignment="1" applyProtection="1">
      <alignment horizontal="right"/>
    </xf>
    <xf numFmtId="0" fontId="19" fillId="4" borderId="14" xfId="4" applyFont="1" applyFill="1" applyBorder="1" applyAlignment="1" applyProtection="1">
      <alignment horizontal="right"/>
    </xf>
    <xf numFmtId="0" fontId="31" fillId="0" borderId="0" xfId="0" applyFont="1" applyBorder="1" applyAlignment="1" applyProtection="1">
      <alignment horizontal="left" vertical="center" wrapText="1"/>
    </xf>
    <xf numFmtId="0" fontId="24" fillId="3" borderId="31" xfId="3" applyFont="1" applyBorder="1" applyAlignment="1" applyProtection="1">
      <alignment vertical="center" wrapText="1"/>
      <protection locked="0"/>
    </xf>
    <xf numFmtId="0" fontId="31" fillId="0" borderId="34" xfId="4" applyFont="1" applyBorder="1" applyAlignment="1" applyProtection="1">
      <alignment horizontal="center" vertical="center"/>
    </xf>
    <xf numFmtId="0" fontId="3" fillId="2" borderId="35" xfId="1" applyFont="1" applyBorder="1" applyAlignment="1" applyProtection="1">
      <alignment horizontal="center" vertical="center"/>
    </xf>
    <xf numFmtId="0" fontId="22" fillId="3" borderId="43" xfId="3" applyFont="1" applyBorder="1" applyAlignment="1" applyProtection="1">
      <alignment horizontal="center"/>
      <protection locked="0"/>
    </xf>
    <xf numFmtId="0" fontId="22" fillId="3" borderId="30" xfId="3" applyFont="1" applyBorder="1" applyAlignment="1" applyProtection="1">
      <alignment horizontal="center"/>
      <protection locked="0"/>
    </xf>
    <xf numFmtId="0" fontId="22" fillId="3" borderId="44" xfId="3" applyFont="1" applyBorder="1" applyAlignment="1" applyProtection="1">
      <alignment horizontal="center"/>
      <protection locked="0"/>
    </xf>
    <xf numFmtId="0" fontId="27" fillId="4" borderId="51" xfId="1" applyFont="1" applyFill="1" applyBorder="1" applyAlignment="1" applyProtection="1">
      <alignment horizontal="left" vertical="center"/>
    </xf>
    <xf numFmtId="0" fontId="27" fillId="4" borderId="52" xfId="1" applyFont="1" applyFill="1" applyBorder="1" applyAlignment="1" applyProtection="1">
      <alignment horizontal="left" vertical="center"/>
    </xf>
    <xf numFmtId="0" fontId="27" fillId="4" borderId="53" xfId="1" applyFont="1" applyFill="1" applyBorder="1" applyAlignment="1" applyProtection="1">
      <alignment horizontal="left" vertical="center"/>
    </xf>
  </cellXfs>
  <cellStyles count="7">
    <cellStyle name="Dane wyjściowe" xfId="1" builtinId="21" customBuiltin="1"/>
    <cellStyle name="Normalny" xfId="0" builtinId="0" customBuiltin="1"/>
    <cellStyle name="Normalny 2" xfId="4"/>
    <cellStyle name="Obliczenia" xfId="2" builtinId="22"/>
    <cellStyle name="Tekst objaśnienia" xfId="5" builtinId="53" customBuiltin="1"/>
    <cellStyle name="Tekst ostrzeżenia" xfId="6" builtinId="11" customBuiltin="1"/>
    <cellStyle name="Uwaga" xfId="3" builtinId="10"/>
  </cellStyles>
  <dxfs count="34"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border outline="0">
        <bottom style="thin">
          <color theme="0" tint="-0.499984740745262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</border>
      <protection locked="1" hidden="1"/>
    </dxf>
    <dxf>
      <fill>
        <patternFill patternType="none">
          <fgColor indexed="64"/>
          <bgColor auto="1"/>
        </patternFill>
      </fill>
      <protection locked="1" hidden="1"/>
    </dxf>
    <dxf>
      <fill>
        <patternFill patternType="none">
          <fgColor indexed="64"/>
          <bgColor auto="1"/>
        </patternFill>
      </fill>
      <protection locked="1" hidden="1"/>
    </dxf>
    <dxf>
      <fill>
        <patternFill patternType="none">
          <fgColor indexed="64"/>
          <bgColor indexed="65"/>
        </patternFill>
      </fill>
      <border diagonalUp="0" diagonalDown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1" hidden="1"/>
    </dxf>
    <dxf>
      <fill>
        <patternFill patternType="none">
          <fgColor indexed="64"/>
          <bgColor auto="1"/>
        </patternFill>
      </fill>
      <border diagonalUp="0" diagonalDown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1" hidden="1"/>
    </dxf>
    <dxf>
      <border outline="0">
        <top style="thin">
          <color theme="0" tint="-0.499984740745262"/>
        </top>
      </border>
    </dxf>
    <dxf>
      <border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 patternType="none">
          <fgColor indexed="64"/>
          <bgColor auto="1"/>
        </patternFill>
      </fill>
      <protection locked="1" hidden="1"/>
    </dxf>
    <dxf>
      <border outline="0"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justify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363996</xdr:colOff>
      <xdr:row>26</xdr:row>
      <xdr:rowOff>293262</xdr:rowOff>
    </xdr:from>
    <xdr:to>
      <xdr:col>9</xdr:col>
      <xdr:colOff>365162</xdr:colOff>
      <xdr:row>30</xdr:row>
      <xdr:rowOff>10153</xdr:rowOff>
    </xdr:to>
    <xdr:cxnSp macro="">
      <xdr:nvCxnSpPr>
        <xdr:cNvPr id="3" name="Łącznik prosty 2"/>
        <xdr:cNvCxnSpPr/>
      </xdr:nvCxnSpPr>
      <xdr:spPr>
        <a:xfrm>
          <a:off x="8859727" y="5813781"/>
          <a:ext cx="1166" cy="97930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1441337</xdr:colOff>
      <xdr:row>27</xdr:row>
      <xdr:rowOff>3329</xdr:rowOff>
    </xdr:from>
    <xdr:to>
      <xdr:col>3</xdr:col>
      <xdr:colOff>1456427</xdr:colOff>
      <xdr:row>30</xdr:row>
      <xdr:rowOff>12261</xdr:rowOff>
    </xdr:to>
    <xdr:cxnSp macro="">
      <xdr:nvCxnSpPr>
        <xdr:cNvPr id="4" name="Łącznik prosty 3"/>
        <xdr:cNvCxnSpPr/>
      </xdr:nvCxnSpPr>
      <xdr:spPr>
        <a:xfrm>
          <a:off x="3025809" y="5798634"/>
          <a:ext cx="15090" cy="97759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1830917</xdr:colOff>
      <xdr:row>1</xdr:row>
      <xdr:rowOff>53974</xdr:rowOff>
    </xdr:from>
    <xdr:to>
      <xdr:col>9</xdr:col>
      <xdr:colOff>137583</xdr:colOff>
      <xdr:row>5</xdr:row>
      <xdr:rowOff>138641</xdr:rowOff>
    </xdr:to>
    <xdr:grpSp>
      <xdr:nvGrpSpPr>
        <xdr:cNvPr id="5" name="Grupa 4"/>
        <xdr:cNvGrpSpPr/>
      </xdr:nvGrpSpPr>
      <xdr:grpSpPr>
        <a:xfrm>
          <a:off x="3503084" y="244474"/>
          <a:ext cx="5291666" cy="677334"/>
          <a:chOff x="0" y="0"/>
          <a:chExt cx="5985510" cy="828675"/>
        </a:xfrm>
      </xdr:grpSpPr>
      <xdr:pic>
        <xdr:nvPicPr>
          <xdr:cNvPr id="6" name="Obraz 5" descr="C:\Users\UMB\Desktop\FE_WER_POZIOM-AchromatPozytyw-01.jpg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798320" cy="82867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7" name="Obraz 6" descr="C:\Users\UMB\Desktop\UE_EFS_POZIOM-Achromatyczny-Pozytyw.jpg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81400" y="85725"/>
            <a:ext cx="2404110" cy="7239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8" name="Obraz 7" descr="C:\Users\UMB\Desktop\logo_czarne.jpg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752725" y="161925"/>
            <a:ext cx="514350" cy="51435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ables/table1.xml><?xml version="1.0" encoding="utf-8"?>
<table xmlns="http://schemas.openxmlformats.org/spreadsheetml/2006/main" id="1" name="KZ" displayName="KZ" ref="A2:E30" totalsRowShown="0" headerRowDxfId="33" dataDxfId="32">
  <autoFilter ref="A2:E30"/>
  <sortState ref="A3:E30">
    <sortCondition ref="A3:A30"/>
  </sortState>
  <tableColumns count="5">
    <tableColumn id="1" name="kategoria_zakupowa" dataDxfId="31"/>
    <tableColumn id="2" name="dzial_realizujacy" dataDxfId="30"/>
    <tableColumn id="3" name="branzysta" dataDxfId="29"/>
    <tableColumn id="4" name="dzial_merytoryczny" dataDxfId="28"/>
    <tableColumn id="5" name="uwagi" dataDxfId="27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2" name="BR" displayName="BR" ref="H2:I22" totalsRowShown="0">
  <sortState ref="H3:I22">
    <sortCondition ref="H3:H22"/>
  </sortState>
  <tableColumns count="2">
    <tableColumn id="1" name="kod_b" dataDxfId="26"/>
    <tableColumn id="2" name="branzysta" dataDxfId="25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id="3" name="DR" displayName="DR" ref="L2:M11" totalsRowShown="0" headerRowDxfId="24" dataDxfId="23">
  <autoFilter ref="L2:M11"/>
  <sortState ref="L3:M11">
    <sortCondition ref="L3:L11"/>
  </sortState>
  <tableColumns count="2">
    <tableColumn id="1" name="kod_r" dataDxfId="22"/>
    <tableColumn id="2" name="dzial_realizujacy" dataDxfId="21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id="4" name="DM" displayName="DM" ref="P2:Q8" totalsRowShown="0" dataDxfId="20">
  <autoFilter ref="P2:Q8"/>
  <sortState ref="P3:Q8">
    <sortCondition ref="P3:P8"/>
  </sortState>
  <tableColumns count="2">
    <tableColumn id="1" name="kod_m" dataDxfId="19" totalsRowDxfId="18"/>
    <tableColumn id="2" name="dzial_merytoryczny" dataDxfId="17" totalsRowDxfId="16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id="5" name="ZF" displayName="ZF" ref="W2:AA18" totalsRowShown="0" headerRowDxfId="15" dataDxfId="13" headerRowBorderDxfId="14" tableBorderDxfId="12" totalsRowBorderDxfId="11" headerRowCellStyle="Normalny 2" dataCellStyle="Normalny 2">
  <autoFilter ref="W2:AA18"/>
  <sortState ref="W3:AA18">
    <sortCondition ref="W3:W18"/>
  </sortState>
  <tableColumns count="5">
    <tableColumn id="1" name="kod_z" dataDxfId="10" dataCellStyle="Normalny 2"/>
    <tableColumn id="3" name="zrodlo_finansowania" dataDxfId="9" dataCellStyle="Normalny 2"/>
    <tableColumn id="2" name="nazwa1" dataDxfId="8" dataCellStyle="Normalny 2"/>
    <tableColumn id="4" name="Opis2" dataDxfId="7" dataCellStyle="Normalny 2"/>
    <tableColumn id="5" name="Potwierdzenie finansowania" dataDxfId="6" dataCellStyle="Normalny 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PF" displayName="PF" ref="AC2:AE79" totalsRowShown="0" headerRowDxfId="5" dataDxfId="4" tableBorderDxfId="3">
  <autoFilter ref="AC2:AE79"/>
  <sortState ref="AC3:AE79">
    <sortCondition ref="AC3:AC79"/>
  </sortState>
  <tableColumns count="3">
    <tableColumn id="1" name="zrodlo" dataDxfId="2" dataCellStyle="Normalny 2"/>
    <tableColumn id="2" name="potwierdzenie" dataDxfId="1" dataCellStyle="Normalny 2"/>
    <tableColumn id="3" name="KOD" dataDxfId="0">
      <calculatedColumnFormula>LEFT(PF[[#This Row],[zrodlo]],6)</calculatedColumnFormula>
    </tableColumn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BR323"/>
  <sheetViews>
    <sheetView showZeros="0" tabSelected="1" zoomScale="90" zoomScaleNormal="90" zoomScalePageLayoutView="55" workbookViewId="0">
      <selection activeCell="C27" sqref="C27:M27"/>
    </sheetView>
  </sheetViews>
  <sheetFormatPr defaultColWidth="9.140625" defaultRowHeight="15" x14ac:dyDescent="0.25"/>
  <cols>
    <col min="1" max="1" width="2.5703125" style="1" customWidth="1"/>
    <col min="2" max="2" width="3.28515625" style="12" customWidth="1"/>
    <col min="3" max="3" width="19.140625" style="12" customWidth="1"/>
    <col min="4" max="4" width="52.140625" style="12" customWidth="1"/>
    <col min="5" max="5" width="15.140625" style="12" customWidth="1"/>
    <col min="6" max="6" width="14.5703125" style="12" customWidth="1"/>
    <col min="7" max="7" width="10.140625" style="12" customWidth="1"/>
    <col min="8" max="8" width="7.140625" style="12" bestFit="1" customWidth="1"/>
    <col min="9" max="9" width="5.5703125" style="12" customWidth="1"/>
    <col min="10" max="10" width="20" style="12" bestFit="1" customWidth="1"/>
    <col min="11" max="11" width="7.5703125" style="12" customWidth="1"/>
    <col min="12" max="12" width="11" style="12" customWidth="1"/>
    <col min="13" max="13" width="14.85546875" style="12" customWidth="1"/>
    <col min="14" max="14" width="4.28515625" style="12" customWidth="1"/>
    <col min="15" max="15" width="3.140625" style="1" customWidth="1"/>
    <col min="16" max="68" width="9.140625" style="36"/>
    <col min="69" max="69" width="9.140625" style="2"/>
    <col min="70" max="16384" width="9.140625" style="12"/>
  </cols>
  <sheetData>
    <row r="1" spans="1:70" s="1" customFormat="1" x14ac:dyDescent="0.25"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2"/>
    </row>
    <row r="2" spans="1:70" s="14" customFormat="1" ht="11.25" x14ac:dyDescent="0.2">
      <c r="A2" s="13"/>
      <c r="C2" s="145"/>
      <c r="L2" s="15"/>
      <c r="O2" s="13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"/>
    </row>
    <row r="3" spans="1:70" s="14" customFormat="1" ht="11.25" x14ac:dyDescent="0.2">
      <c r="A3" s="13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O3" s="13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"/>
    </row>
    <row r="4" spans="1:70" s="14" customFormat="1" ht="11.25" x14ac:dyDescent="0.2">
      <c r="A4" s="13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O4" s="13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"/>
    </row>
    <row r="5" spans="1:70" s="14" customFormat="1" ht="11.25" x14ac:dyDescent="0.2">
      <c r="A5" s="13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O5" s="13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"/>
    </row>
    <row r="6" spans="1:70" s="14" customFormat="1" ht="11.25" x14ac:dyDescent="0.2">
      <c r="A6" s="1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O6" s="13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"/>
    </row>
    <row r="7" spans="1:70" s="14" customFormat="1" ht="11.25" x14ac:dyDescent="0.2">
      <c r="A7" s="13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O7" s="13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"/>
    </row>
    <row r="8" spans="1:70" ht="45" customHeight="1" x14ac:dyDescent="0.25">
      <c r="C8" s="197"/>
      <c r="D8" s="198"/>
      <c r="E8" s="214"/>
      <c r="F8" s="214"/>
      <c r="G8" s="214"/>
      <c r="H8" s="214"/>
      <c r="I8" s="214"/>
      <c r="J8" s="215"/>
      <c r="K8" s="215"/>
      <c r="L8" s="215"/>
      <c r="M8" s="161"/>
    </row>
    <row r="9" spans="1:70" ht="14.1" customHeight="1" x14ac:dyDescent="0.25">
      <c r="C9" s="199" t="s">
        <v>9</v>
      </c>
      <c r="D9" s="199"/>
      <c r="F9" s="100"/>
      <c r="G9" s="100"/>
      <c r="H9" s="100"/>
      <c r="I9" s="100"/>
      <c r="J9" s="199" t="s">
        <v>156</v>
      </c>
      <c r="K9" s="199"/>
      <c r="L9" s="199"/>
      <c r="M9" s="109" t="s">
        <v>3</v>
      </c>
    </row>
    <row r="10" spans="1:70" s="19" customFormat="1" ht="27" customHeight="1" x14ac:dyDescent="0.25">
      <c r="A10" s="18"/>
      <c r="C10" s="101"/>
      <c r="D10" s="102" t="s">
        <v>23</v>
      </c>
      <c r="E10" s="212" t="s">
        <v>15</v>
      </c>
      <c r="F10" s="212"/>
      <c r="G10" s="212"/>
      <c r="H10" s="212"/>
      <c r="I10" s="212"/>
      <c r="J10" s="212"/>
      <c r="K10" s="212"/>
      <c r="L10" s="212"/>
      <c r="M10" s="212"/>
      <c r="N10" s="20"/>
      <c r="O10" s="1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4"/>
    </row>
    <row r="11" spans="1:70" s="47" customFormat="1" ht="23.1" customHeight="1" x14ac:dyDescent="0.25">
      <c r="A11" s="46"/>
      <c r="C11" s="129" t="s">
        <v>169</v>
      </c>
      <c r="D11" s="130" t="s">
        <v>206</v>
      </c>
      <c r="E11" s="173" t="s">
        <v>168</v>
      </c>
      <c r="F11" s="173"/>
      <c r="G11" s="173"/>
      <c r="H11" s="173"/>
      <c r="I11" s="173"/>
      <c r="J11" s="173"/>
      <c r="K11" s="173"/>
      <c r="L11" s="173"/>
      <c r="M11" s="173"/>
      <c r="N11" s="50"/>
      <c r="O11" s="46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9"/>
    </row>
    <row r="12" spans="1:70" s="51" customFormat="1" ht="25.9" customHeight="1" x14ac:dyDescent="0.25">
      <c r="A12" s="46"/>
      <c r="C12" s="129" t="s">
        <v>170</v>
      </c>
      <c r="D12" s="131" t="str">
        <f>dane!E1</f>
        <v>UWAGA! Należy wypelnić załącznik: Uzupełnienie informacji niezbędnych do dokonania zakupu biletu i / lub usługi hotelowej.</v>
      </c>
      <c r="E12" s="132" t="s">
        <v>166</v>
      </c>
      <c r="F12" s="174" t="s">
        <v>234</v>
      </c>
      <c r="G12" s="174"/>
      <c r="H12" s="174"/>
      <c r="I12" s="174"/>
      <c r="J12" s="174"/>
      <c r="K12" s="174"/>
      <c r="L12" s="174"/>
      <c r="M12" s="174"/>
      <c r="N12" s="50"/>
      <c r="O12" s="46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</row>
    <row r="13" spans="1:70" s="22" customFormat="1" ht="25.9" customHeight="1" x14ac:dyDescent="0.25">
      <c r="A13" s="21"/>
      <c r="C13" s="129" t="s">
        <v>33</v>
      </c>
      <c r="D13" s="133"/>
      <c r="E13" s="134" t="s">
        <v>165</v>
      </c>
      <c r="F13" s="213" t="s">
        <v>208</v>
      </c>
      <c r="G13" s="213"/>
      <c r="H13" s="213"/>
      <c r="I13" s="213"/>
      <c r="J13" s="213"/>
      <c r="K13" s="213"/>
      <c r="L13" s="213"/>
      <c r="M13" s="213"/>
      <c r="O13" s="21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5"/>
    </row>
    <row r="14" spans="1:70" ht="18.75" customHeight="1" x14ac:dyDescent="0.25">
      <c r="C14" s="129" t="s">
        <v>157</v>
      </c>
      <c r="D14" s="133"/>
      <c r="E14" s="132" t="s">
        <v>167</v>
      </c>
      <c r="F14" s="178" t="s">
        <v>224</v>
      </c>
      <c r="G14" s="178"/>
      <c r="H14" s="178"/>
      <c r="I14" s="178"/>
      <c r="J14" s="178"/>
      <c r="K14" s="178"/>
      <c r="L14" s="178"/>
      <c r="M14" s="178"/>
      <c r="N14" s="16"/>
    </row>
    <row r="15" spans="1:70" s="24" customFormat="1" ht="12" customHeight="1" x14ac:dyDescent="0.2">
      <c r="A15" s="23"/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5" t="s">
        <v>8</v>
      </c>
      <c r="N15" s="166"/>
      <c r="O15" s="21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6"/>
    </row>
    <row r="16" spans="1:70" s="26" customFormat="1" x14ac:dyDescent="0.25">
      <c r="A16" s="25"/>
      <c r="C16" s="176" t="s">
        <v>0</v>
      </c>
      <c r="D16" s="176" t="s">
        <v>2</v>
      </c>
      <c r="E16" s="176" t="s">
        <v>7</v>
      </c>
      <c r="F16" s="176" t="s">
        <v>5</v>
      </c>
      <c r="G16" s="176" t="s">
        <v>4</v>
      </c>
      <c r="H16" s="176" t="s">
        <v>6</v>
      </c>
      <c r="I16" s="176" t="s">
        <v>1</v>
      </c>
      <c r="J16" s="176" t="s">
        <v>24</v>
      </c>
      <c r="K16" s="176"/>
      <c r="L16" s="176"/>
      <c r="M16" s="175"/>
      <c r="N16" s="166"/>
      <c r="O16" s="1"/>
      <c r="P16" s="40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7"/>
    </row>
    <row r="17" spans="1:70" s="28" customFormat="1" ht="14.1" customHeight="1" x14ac:dyDescent="0.2">
      <c r="A17" s="27"/>
      <c r="C17" s="176"/>
      <c r="D17" s="176"/>
      <c r="E17" s="176"/>
      <c r="F17" s="176"/>
      <c r="G17" s="176"/>
      <c r="H17" s="176"/>
      <c r="I17" s="176"/>
      <c r="J17" s="135" t="s">
        <v>26</v>
      </c>
      <c r="K17" s="136" t="s">
        <v>209</v>
      </c>
      <c r="L17" s="135" t="s">
        <v>25</v>
      </c>
      <c r="M17" s="175"/>
      <c r="N17" s="166"/>
      <c r="O17" s="21"/>
      <c r="P17" s="40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8"/>
    </row>
    <row r="18" spans="1:70" x14ac:dyDescent="0.25">
      <c r="C18" s="125">
        <v>1</v>
      </c>
      <c r="D18" s="125">
        <v>2</v>
      </c>
      <c r="E18" s="125">
        <v>3</v>
      </c>
      <c r="F18" s="125">
        <v>4</v>
      </c>
      <c r="G18" s="125">
        <v>5</v>
      </c>
      <c r="H18" s="125">
        <v>6</v>
      </c>
      <c r="I18" s="125">
        <v>7</v>
      </c>
      <c r="J18" s="125">
        <v>8</v>
      </c>
      <c r="K18" s="136">
        <v>9</v>
      </c>
      <c r="L18" s="125">
        <v>10</v>
      </c>
      <c r="M18" s="126">
        <v>11</v>
      </c>
      <c r="N18" s="167"/>
      <c r="P18" s="40"/>
      <c r="BQ18" s="36"/>
      <c r="BR18" s="2"/>
    </row>
    <row r="19" spans="1:70" x14ac:dyDescent="0.25">
      <c r="C19" s="162">
        <v>1</v>
      </c>
      <c r="D19" s="123" t="s">
        <v>236</v>
      </c>
      <c r="E19" s="124"/>
      <c r="F19" s="124"/>
      <c r="G19" s="169"/>
      <c r="H19" s="58"/>
      <c r="I19" s="170"/>
      <c r="J19" s="160" t="s">
        <v>243</v>
      </c>
      <c r="K19" s="159"/>
      <c r="L19" s="121" t="str">
        <f>IF($G19&gt;0,dane!$AE$1,"")</f>
        <v/>
      </c>
      <c r="M19" s="172">
        <f>G19*IF(ISNUMBER(I19),I19,1)</f>
        <v>0</v>
      </c>
      <c r="N19" s="168"/>
      <c r="O19" s="53"/>
      <c r="P19" s="40"/>
      <c r="BQ19" s="36"/>
      <c r="BR19" s="2"/>
    </row>
    <row r="20" spans="1:70" x14ac:dyDescent="0.25">
      <c r="C20" s="114"/>
      <c r="D20" s="163" t="s">
        <v>237</v>
      </c>
      <c r="E20" s="55"/>
      <c r="F20" s="55"/>
      <c r="G20" s="57"/>
      <c r="H20" s="55"/>
      <c r="I20" s="55"/>
      <c r="J20" s="55" t="s">
        <v>244</v>
      </c>
      <c r="K20" s="56"/>
      <c r="L20" s="121" t="str">
        <f>IF($G20&gt;0,dane!$AE$1,"")</f>
        <v/>
      </c>
      <c r="M20" s="115">
        <f t="shared" ref="M20:M25" si="0">G20*IF(ISNUMBER(I20),I20,1)</f>
        <v>0</v>
      </c>
      <c r="N20" s="168"/>
      <c r="P20" s="40"/>
      <c r="BQ20" s="36"/>
      <c r="BR20" s="2"/>
    </row>
    <row r="21" spans="1:70" x14ac:dyDescent="0.25">
      <c r="C21" s="116"/>
      <c r="D21" s="163" t="s">
        <v>238</v>
      </c>
      <c r="E21" s="97"/>
      <c r="F21" s="97"/>
      <c r="G21" s="97"/>
      <c r="H21" s="57"/>
      <c r="I21" s="57"/>
      <c r="J21" s="57" t="s">
        <v>245</v>
      </c>
      <c r="K21" s="56"/>
      <c r="L21" s="121" t="str">
        <f>IF($G21&gt;0,dane!$AE$1,"")</f>
        <v/>
      </c>
      <c r="M21" s="115">
        <f t="shared" si="0"/>
        <v>0</v>
      </c>
      <c r="N21" s="168"/>
      <c r="O21" s="21"/>
      <c r="P21" s="40"/>
      <c r="BQ21" s="36"/>
      <c r="BR21" s="2"/>
    </row>
    <row r="22" spans="1:70" ht="30" x14ac:dyDescent="0.25">
      <c r="C22" s="114"/>
      <c r="D22" s="164" t="s">
        <v>239</v>
      </c>
      <c r="E22" s="55"/>
      <c r="F22" s="57"/>
      <c r="G22" s="55"/>
      <c r="H22" s="55"/>
      <c r="I22" s="55"/>
      <c r="J22" s="55" t="s">
        <v>246</v>
      </c>
      <c r="K22" s="56"/>
      <c r="L22" s="121" t="str">
        <f>IF($G22&gt;0,dane!$AE$1,"")</f>
        <v/>
      </c>
      <c r="M22" s="115">
        <f t="shared" si="0"/>
        <v>0</v>
      </c>
      <c r="N22" s="168"/>
      <c r="P22" s="40"/>
      <c r="BQ22" s="36"/>
      <c r="BR22" s="2"/>
    </row>
    <row r="23" spans="1:70" x14ac:dyDescent="0.25">
      <c r="C23" s="114"/>
      <c r="D23" s="163" t="s">
        <v>240</v>
      </c>
      <c r="E23" s="55"/>
      <c r="F23" s="55"/>
      <c r="G23" s="55"/>
      <c r="H23" s="55"/>
      <c r="I23" s="55"/>
      <c r="J23" s="55"/>
      <c r="K23" s="56"/>
      <c r="L23" s="121" t="str">
        <f>IF($G23&gt;0,dane!$AE$1,"")</f>
        <v/>
      </c>
      <c r="M23" s="115">
        <f t="shared" si="0"/>
        <v>0</v>
      </c>
      <c r="N23" s="168"/>
      <c r="O23" s="21"/>
      <c r="P23" s="40"/>
      <c r="BQ23" s="36"/>
      <c r="BR23" s="2"/>
    </row>
    <row r="24" spans="1:70" x14ac:dyDescent="0.25">
      <c r="C24" s="114"/>
      <c r="D24" s="57" t="s">
        <v>241</v>
      </c>
      <c r="E24" s="55"/>
      <c r="F24" s="55"/>
      <c r="G24" s="55"/>
      <c r="H24" s="55"/>
      <c r="I24" s="55"/>
      <c r="J24" s="55"/>
      <c r="K24" s="56"/>
      <c r="L24" s="121" t="str">
        <f>IF($G24&gt;0,dane!$AE$1,"")</f>
        <v/>
      </c>
      <c r="M24" s="115">
        <f t="shared" si="0"/>
        <v>0</v>
      </c>
      <c r="N24" s="168"/>
      <c r="O24" s="21"/>
      <c r="P24" s="40"/>
      <c r="BQ24" s="36"/>
      <c r="BR24" s="2"/>
    </row>
    <row r="25" spans="1:70" ht="66.75" customHeight="1" x14ac:dyDescent="0.25">
      <c r="C25" s="117"/>
      <c r="D25" s="165" t="s">
        <v>242</v>
      </c>
      <c r="E25" s="118"/>
      <c r="F25" s="118"/>
      <c r="G25" s="118"/>
      <c r="H25" s="118"/>
      <c r="I25" s="118"/>
      <c r="J25" s="118"/>
      <c r="K25" s="119"/>
      <c r="L25" s="122" t="str">
        <f>IF($G25&gt;0,dane!$AE$1,"")</f>
        <v/>
      </c>
      <c r="M25" s="120">
        <f t="shared" si="0"/>
        <v>0</v>
      </c>
      <c r="N25" s="168"/>
      <c r="P25" s="40"/>
    </row>
    <row r="26" spans="1:70" ht="17.850000000000001" customHeight="1" x14ac:dyDescent="0.25">
      <c r="C26" s="200" t="s">
        <v>247</v>
      </c>
      <c r="D26" s="201"/>
      <c r="E26" s="201"/>
      <c r="F26" s="201"/>
      <c r="G26" s="201"/>
      <c r="H26" s="201"/>
      <c r="I26" s="201"/>
      <c r="J26" s="201"/>
      <c r="K26" s="201"/>
      <c r="L26" s="202"/>
      <c r="M26" s="171">
        <f>SUM(M19:M25)</f>
        <v>0</v>
      </c>
      <c r="N26" s="16"/>
      <c r="O26" s="21" t="str">
        <f>IF(EXACT("ANZ",dane!P1),Zapotrrzebowanie!A1:O1,"")</f>
        <v/>
      </c>
      <c r="P26" s="40"/>
    </row>
    <row r="27" spans="1:70" s="31" customFormat="1" ht="15" customHeight="1" x14ac:dyDescent="0.25">
      <c r="A27" s="30"/>
      <c r="C27" s="203"/>
      <c r="D27" s="204"/>
      <c r="E27" s="204"/>
      <c r="F27" s="204"/>
      <c r="G27" s="204"/>
      <c r="H27" s="204"/>
      <c r="I27" s="204"/>
      <c r="J27" s="204"/>
      <c r="K27" s="204"/>
      <c r="L27" s="204"/>
      <c r="M27" s="205"/>
      <c r="N27" s="29"/>
      <c r="O27" s="144"/>
      <c r="P27" s="40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9"/>
    </row>
    <row r="28" spans="1:70" s="93" customFormat="1" ht="17.850000000000001" customHeight="1" x14ac:dyDescent="0.25">
      <c r="A28" s="92"/>
      <c r="C28" s="103" t="s">
        <v>171</v>
      </c>
      <c r="D28" s="190" t="str">
        <f>IF(OR( LEN(F12)&gt;1,EXACT("Dział Nauki",F13)),"Kierownik projektu",IF(LEN(J30)&gt;1,"Kierownik jednostki","Kierownik jednostki / Kierownik projektu"))</f>
        <v>Kierownik projektu</v>
      </c>
      <c r="E28" s="191"/>
      <c r="F28" s="179" t="s">
        <v>154</v>
      </c>
      <c r="G28" s="180"/>
      <c r="H28" s="180"/>
      <c r="I28" s="180"/>
      <c r="J28" s="104"/>
      <c r="K28" s="104"/>
      <c r="L28" s="104"/>
      <c r="M28" s="105" t="s">
        <v>29</v>
      </c>
      <c r="N28" s="94"/>
      <c r="O28" s="143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6"/>
    </row>
    <row r="29" spans="1:70" s="31" customFormat="1" ht="46.35" customHeight="1" x14ac:dyDescent="0.25">
      <c r="A29" s="30"/>
      <c r="C29" s="137"/>
      <c r="D29" s="138"/>
      <c r="E29" s="142">
        <f>LEN(TRIM(F12))+LEN(TRIM(J30))</f>
        <v>178</v>
      </c>
      <c r="F29" s="206"/>
      <c r="G29" s="207"/>
      <c r="H29" s="207"/>
      <c r="I29" s="207"/>
      <c r="J29" s="106"/>
      <c r="K29" s="106"/>
      <c r="L29" s="106"/>
      <c r="M29" s="107"/>
      <c r="N29" s="16"/>
      <c r="O29" s="30"/>
      <c r="P29" s="40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9"/>
    </row>
    <row r="30" spans="1:70" s="31" customFormat="1" ht="12.4" customHeight="1" x14ac:dyDescent="0.25">
      <c r="A30" s="30"/>
      <c r="C30" s="139"/>
      <c r="D30" s="140"/>
      <c r="E30" s="141"/>
      <c r="F30" s="208"/>
      <c r="G30" s="209"/>
      <c r="H30" s="209"/>
      <c r="I30" s="209"/>
      <c r="J30" s="210" t="str">
        <f>IF(LEN(F12) = 0, IFERROR(dane!AD1,"Kwestor"),"")</f>
        <v/>
      </c>
      <c r="K30" s="210"/>
      <c r="L30" s="210"/>
      <c r="M30" s="211"/>
      <c r="N30" s="16"/>
      <c r="O30" s="30"/>
      <c r="P30" s="40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9"/>
    </row>
    <row r="31" spans="1:70" s="33" customFormat="1" ht="17.850000000000001" customHeight="1" x14ac:dyDescent="0.25">
      <c r="A31" s="32"/>
      <c r="C31" s="219" t="s">
        <v>164</v>
      </c>
      <c r="D31" s="220"/>
      <c r="E31" s="220"/>
      <c r="F31" s="220"/>
      <c r="G31" s="220"/>
      <c r="H31" s="220"/>
      <c r="I31" s="220"/>
      <c r="J31" s="220"/>
      <c r="K31" s="220"/>
      <c r="L31" s="220"/>
      <c r="M31" s="221"/>
      <c r="N31" s="16"/>
      <c r="O31" s="32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10"/>
    </row>
    <row r="32" spans="1:70" s="33" customFormat="1" ht="16.350000000000001" customHeight="1" x14ac:dyDescent="0.25">
      <c r="A32" s="32"/>
      <c r="B32" s="33" t="s">
        <v>28</v>
      </c>
      <c r="C32" s="127" t="s">
        <v>218</v>
      </c>
      <c r="D32" s="181" t="s">
        <v>215</v>
      </c>
      <c r="E32" s="182"/>
      <c r="F32" s="182"/>
      <c r="G32" s="182"/>
      <c r="H32" s="182"/>
      <c r="I32" s="182"/>
      <c r="J32" s="182"/>
      <c r="K32" s="182"/>
      <c r="L32" s="182"/>
      <c r="M32" s="183"/>
      <c r="N32" s="16"/>
      <c r="O32" s="32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10"/>
    </row>
    <row r="33" spans="1:69" s="35" customFormat="1" ht="22.5" customHeight="1" x14ac:dyDescent="0.25">
      <c r="A33" s="34"/>
      <c r="B33" s="17"/>
      <c r="C33" s="127" t="s">
        <v>218</v>
      </c>
      <c r="D33" s="184" t="s">
        <v>216</v>
      </c>
      <c r="E33" s="185"/>
      <c r="F33" s="185"/>
      <c r="G33" s="185"/>
      <c r="H33" s="185"/>
      <c r="I33" s="185"/>
      <c r="J33" s="185"/>
      <c r="K33" s="185"/>
      <c r="L33" s="185"/>
      <c r="M33" s="186"/>
      <c r="N33" s="16"/>
      <c r="O33" s="34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11"/>
    </row>
    <row r="34" spans="1:69" s="35" customFormat="1" ht="16.350000000000001" customHeight="1" x14ac:dyDescent="0.25">
      <c r="A34" s="34"/>
      <c r="B34" s="17"/>
      <c r="C34" s="128" t="s">
        <v>218</v>
      </c>
      <c r="D34" s="187" t="s">
        <v>217</v>
      </c>
      <c r="E34" s="188"/>
      <c r="F34" s="188"/>
      <c r="G34" s="188"/>
      <c r="H34" s="188"/>
      <c r="I34" s="188"/>
      <c r="J34" s="188"/>
      <c r="K34" s="188"/>
      <c r="L34" s="188"/>
      <c r="M34" s="189"/>
      <c r="N34" s="16"/>
      <c r="O34" s="34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11"/>
    </row>
    <row r="35" spans="1:69" s="35" customFormat="1" ht="10.5" customHeight="1" x14ac:dyDescent="0.25">
      <c r="A35" s="34"/>
      <c r="B35" s="17"/>
      <c r="C35" s="216"/>
      <c r="D35" s="217"/>
      <c r="E35" s="217"/>
      <c r="F35" s="217"/>
      <c r="G35" s="217"/>
      <c r="H35" s="217"/>
      <c r="I35" s="217"/>
      <c r="J35" s="217"/>
      <c r="K35" s="217"/>
      <c r="L35" s="217"/>
      <c r="M35" s="218"/>
      <c r="N35" s="16"/>
      <c r="O35" s="34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11"/>
    </row>
    <row r="36" spans="1:69" s="35" customFormat="1" ht="19.5" customHeight="1" x14ac:dyDescent="0.25">
      <c r="A36" s="34"/>
      <c r="B36" s="17" t="s">
        <v>28</v>
      </c>
      <c r="C36" s="128" t="s">
        <v>218</v>
      </c>
      <c r="D36" s="181" t="s">
        <v>225</v>
      </c>
      <c r="E36" s="182"/>
      <c r="F36" s="182"/>
      <c r="G36" s="182"/>
      <c r="H36" s="182"/>
      <c r="I36" s="182"/>
      <c r="J36" s="182"/>
      <c r="K36" s="182"/>
      <c r="L36" s="182"/>
      <c r="M36" s="183"/>
      <c r="N36" s="16"/>
      <c r="O36" s="34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11"/>
    </row>
    <row r="37" spans="1:69" s="35" customFormat="1" ht="54" customHeight="1" x14ac:dyDescent="0.25">
      <c r="A37" s="34"/>
      <c r="B37" s="17"/>
      <c r="C37" s="194" t="s">
        <v>235</v>
      </c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6"/>
      <c r="O37" s="34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11"/>
    </row>
    <row r="38" spans="1:69" s="35" customFormat="1" ht="4.5" customHeight="1" x14ac:dyDescent="0.25">
      <c r="A38" s="34"/>
      <c r="B38" s="17"/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6"/>
      <c r="O38" s="34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11"/>
    </row>
    <row r="39" spans="1:69" s="1" customFormat="1" x14ac:dyDescent="0.25"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2"/>
    </row>
    <row r="40" spans="1:69" s="1" customFormat="1" x14ac:dyDescent="0.25"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2"/>
    </row>
    <row r="41" spans="1:69" s="1" customFormat="1" x14ac:dyDescent="0.25"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2"/>
    </row>
    <row r="42" spans="1:69" s="1" customFormat="1" x14ac:dyDescent="0.25"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2"/>
    </row>
    <row r="43" spans="1:69" s="1" customFormat="1" x14ac:dyDescent="0.25"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2"/>
    </row>
    <row r="44" spans="1:69" s="1" customFormat="1" x14ac:dyDescent="0.25"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2"/>
    </row>
    <row r="45" spans="1:69" s="1" customFormat="1" x14ac:dyDescent="0.25"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2"/>
    </row>
    <row r="46" spans="1:69" s="1" customFormat="1" x14ac:dyDescent="0.25"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2"/>
    </row>
    <row r="47" spans="1:69" s="1" customFormat="1" x14ac:dyDescent="0.25"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2"/>
    </row>
    <row r="48" spans="1:69" s="1" customFormat="1" x14ac:dyDescent="0.25"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2"/>
    </row>
    <row r="49" spans="16:69" s="1" customFormat="1" x14ac:dyDescent="0.25"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2"/>
    </row>
    <row r="50" spans="16:69" s="1" customFormat="1" x14ac:dyDescent="0.25"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2"/>
    </row>
    <row r="51" spans="16:69" s="1" customFormat="1" x14ac:dyDescent="0.25"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2"/>
    </row>
    <row r="52" spans="16:69" s="1" customFormat="1" x14ac:dyDescent="0.25"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2"/>
    </row>
    <row r="53" spans="16:69" s="1" customFormat="1" x14ac:dyDescent="0.25"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2"/>
    </row>
    <row r="54" spans="16:69" s="1" customFormat="1" x14ac:dyDescent="0.25"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2"/>
    </row>
    <row r="55" spans="16:69" s="1" customFormat="1" x14ac:dyDescent="0.25"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2"/>
    </row>
    <row r="56" spans="16:69" s="1" customFormat="1" x14ac:dyDescent="0.25"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2"/>
    </row>
    <row r="57" spans="16:69" s="1" customFormat="1" x14ac:dyDescent="0.25"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2"/>
    </row>
    <row r="58" spans="16:69" s="1" customFormat="1" x14ac:dyDescent="0.25"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2"/>
    </row>
    <row r="59" spans="16:69" s="1" customFormat="1" x14ac:dyDescent="0.25"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2"/>
    </row>
    <row r="60" spans="16:69" s="1" customFormat="1" x14ac:dyDescent="0.25"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2"/>
    </row>
    <row r="61" spans="16:69" s="1" customFormat="1" x14ac:dyDescent="0.25"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2"/>
    </row>
    <row r="62" spans="16:69" s="1" customFormat="1" x14ac:dyDescent="0.25"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2"/>
    </row>
    <row r="63" spans="16:69" s="1" customFormat="1" x14ac:dyDescent="0.25"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2"/>
    </row>
    <row r="64" spans="16:69" s="1" customFormat="1" x14ac:dyDescent="0.25"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2"/>
    </row>
    <row r="65" spans="16:69" s="1" customFormat="1" x14ac:dyDescent="0.25"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2"/>
    </row>
    <row r="66" spans="16:69" s="1" customFormat="1" x14ac:dyDescent="0.25"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2"/>
    </row>
    <row r="67" spans="16:69" s="1" customFormat="1" x14ac:dyDescent="0.25"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2"/>
    </row>
    <row r="68" spans="16:69" s="1" customFormat="1" x14ac:dyDescent="0.25"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2"/>
    </row>
    <row r="69" spans="16:69" s="1" customFormat="1" x14ac:dyDescent="0.25"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2"/>
    </row>
    <row r="70" spans="16:69" s="1" customFormat="1" x14ac:dyDescent="0.25"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2"/>
    </row>
    <row r="71" spans="16:69" s="1" customFormat="1" x14ac:dyDescent="0.25"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2"/>
    </row>
    <row r="72" spans="16:69" s="1" customFormat="1" x14ac:dyDescent="0.25"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2"/>
    </row>
    <row r="73" spans="16:69" s="1" customFormat="1" x14ac:dyDescent="0.25"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2"/>
    </row>
    <row r="74" spans="16:69" s="1" customFormat="1" x14ac:dyDescent="0.25"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2"/>
    </row>
    <row r="75" spans="16:69" s="1" customFormat="1" x14ac:dyDescent="0.25"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2"/>
    </row>
    <row r="76" spans="16:69" s="1" customFormat="1" x14ac:dyDescent="0.25"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2"/>
    </row>
    <row r="77" spans="16:69" s="1" customFormat="1" x14ac:dyDescent="0.25"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2"/>
    </row>
    <row r="78" spans="16:69" s="1" customFormat="1" x14ac:dyDescent="0.25"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2"/>
    </row>
    <row r="79" spans="16:69" s="1" customFormat="1" x14ac:dyDescent="0.25"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2"/>
    </row>
    <row r="80" spans="16:69" s="1" customFormat="1" x14ac:dyDescent="0.25"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2"/>
    </row>
    <row r="81" spans="16:69" s="1" customFormat="1" x14ac:dyDescent="0.25"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2"/>
    </row>
    <row r="82" spans="16:69" s="1" customFormat="1" x14ac:dyDescent="0.25"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2"/>
    </row>
    <row r="83" spans="16:69" s="1" customFormat="1" x14ac:dyDescent="0.25"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2"/>
    </row>
    <row r="84" spans="16:69" s="1" customFormat="1" x14ac:dyDescent="0.25"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  <c r="BM84" s="36"/>
      <c r="BN84" s="36"/>
      <c r="BO84" s="36"/>
      <c r="BP84" s="36"/>
      <c r="BQ84" s="2"/>
    </row>
    <row r="85" spans="16:69" s="1" customFormat="1" x14ac:dyDescent="0.25"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36"/>
      <c r="BN85" s="36"/>
      <c r="BO85" s="36"/>
      <c r="BP85" s="36"/>
      <c r="BQ85" s="2"/>
    </row>
    <row r="86" spans="16:69" s="1" customFormat="1" x14ac:dyDescent="0.25"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J86" s="36"/>
      <c r="BK86" s="36"/>
      <c r="BL86" s="36"/>
      <c r="BM86" s="36"/>
      <c r="BN86" s="36"/>
      <c r="BO86" s="36"/>
      <c r="BP86" s="36"/>
      <c r="BQ86" s="2"/>
    </row>
    <row r="87" spans="16:69" s="1" customFormat="1" x14ac:dyDescent="0.25"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  <c r="BO87" s="36"/>
      <c r="BP87" s="36"/>
      <c r="BQ87" s="2"/>
    </row>
    <row r="88" spans="16:69" s="1" customFormat="1" x14ac:dyDescent="0.25"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  <c r="BQ88" s="2"/>
    </row>
    <row r="89" spans="16:69" s="1" customFormat="1" x14ac:dyDescent="0.25"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  <c r="BO89" s="36"/>
      <c r="BP89" s="36"/>
      <c r="BQ89" s="2"/>
    </row>
    <row r="90" spans="16:69" s="1" customFormat="1" x14ac:dyDescent="0.25"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  <c r="BM90" s="36"/>
      <c r="BN90" s="36"/>
      <c r="BO90" s="36"/>
      <c r="BP90" s="36"/>
      <c r="BQ90" s="2"/>
    </row>
    <row r="91" spans="16:69" s="1" customFormat="1" x14ac:dyDescent="0.25"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  <c r="BO91" s="36"/>
      <c r="BP91" s="36"/>
      <c r="BQ91" s="2"/>
    </row>
    <row r="92" spans="16:69" s="1" customFormat="1" x14ac:dyDescent="0.25"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/>
      <c r="BO92" s="36"/>
      <c r="BP92" s="36"/>
      <c r="BQ92" s="2"/>
    </row>
    <row r="93" spans="16:69" s="1" customFormat="1" x14ac:dyDescent="0.25"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  <c r="BM93" s="36"/>
      <c r="BN93" s="36"/>
      <c r="BO93" s="36"/>
      <c r="BP93" s="36"/>
      <c r="BQ93" s="2"/>
    </row>
    <row r="94" spans="16:69" s="1" customFormat="1" x14ac:dyDescent="0.25"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  <c r="BM94" s="36"/>
      <c r="BN94" s="36"/>
      <c r="BO94" s="36"/>
      <c r="BP94" s="36"/>
      <c r="BQ94" s="2"/>
    </row>
    <row r="95" spans="16:69" s="1" customFormat="1" x14ac:dyDescent="0.25"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2"/>
    </row>
    <row r="96" spans="16:69" s="1" customFormat="1" x14ac:dyDescent="0.25"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  <c r="BM96" s="36"/>
      <c r="BN96" s="36"/>
      <c r="BO96" s="36"/>
      <c r="BP96" s="36"/>
      <c r="BQ96" s="2"/>
    </row>
    <row r="97" spans="16:69" s="1" customFormat="1" x14ac:dyDescent="0.25"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/>
      <c r="BO97" s="36"/>
      <c r="BP97" s="36"/>
      <c r="BQ97" s="2"/>
    </row>
    <row r="98" spans="16:69" s="1" customFormat="1" x14ac:dyDescent="0.25"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  <c r="BO98" s="36"/>
      <c r="BP98" s="36"/>
      <c r="BQ98" s="2"/>
    </row>
    <row r="99" spans="16:69" s="1" customFormat="1" x14ac:dyDescent="0.25"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  <c r="BP99" s="36"/>
      <c r="BQ99" s="2"/>
    </row>
    <row r="100" spans="16:69" s="1" customFormat="1" x14ac:dyDescent="0.25"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/>
      <c r="BO100" s="36"/>
      <c r="BP100" s="36"/>
      <c r="BQ100" s="2"/>
    </row>
    <row r="101" spans="16:69" s="1" customFormat="1" x14ac:dyDescent="0.25"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6"/>
      <c r="BJ101" s="36"/>
      <c r="BK101" s="36"/>
      <c r="BL101" s="36"/>
      <c r="BM101" s="36"/>
      <c r="BN101" s="36"/>
      <c r="BO101" s="36"/>
      <c r="BP101" s="36"/>
      <c r="BQ101" s="2"/>
    </row>
    <row r="102" spans="16:69" s="1" customFormat="1" x14ac:dyDescent="0.25"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/>
      <c r="BO102" s="36"/>
      <c r="BP102" s="36"/>
      <c r="BQ102" s="2"/>
    </row>
    <row r="103" spans="16:69" s="1" customFormat="1" x14ac:dyDescent="0.25"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36"/>
      <c r="BN103" s="36"/>
      <c r="BO103" s="36"/>
      <c r="BP103" s="36"/>
      <c r="BQ103" s="2"/>
    </row>
    <row r="104" spans="16:69" s="1" customFormat="1" x14ac:dyDescent="0.25"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  <c r="BM104" s="36"/>
      <c r="BN104" s="36"/>
      <c r="BO104" s="36"/>
      <c r="BP104" s="36"/>
      <c r="BQ104" s="2"/>
    </row>
    <row r="105" spans="16:69" s="1" customFormat="1" x14ac:dyDescent="0.25"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  <c r="BN105" s="36"/>
      <c r="BO105" s="36"/>
      <c r="BP105" s="36"/>
      <c r="BQ105" s="2"/>
    </row>
    <row r="106" spans="16:69" s="1" customFormat="1" x14ac:dyDescent="0.25"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  <c r="BM106" s="36"/>
      <c r="BN106" s="36"/>
      <c r="BO106" s="36"/>
      <c r="BP106" s="36"/>
      <c r="BQ106" s="2"/>
    </row>
    <row r="107" spans="16:69" s="1" customFormat="1" x14ac:dyDescent="0.25"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  <c r="BN107" s="36"/>
      <c r="BO107" s="36"/>
      <c r="BP107" s="36"/>
      <c r="BQ107" s="2"/>
    </row>
    <row r="108" spans="16:69" s="1" customFormat="1" x14ac:dyDescent="0.25"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  <c r="BN108" s="36"/>
      <c r="BO108" s="36"/>
      <c r="BP108" s="36"/>
      <c r="BQ108" s="2"/>
    </row>
    <row r="109" spans="16:69" s="1" customFormat="1" x14ac:dyDescent="0.25"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  <c r="BM109" s="36"/>
      <c r="BN109" s="36"/>
      <c r="BO109" s="36"/>
      <c r="BP109" s="36"/>
      <c r="BQ109" s="2"/>
    </row>
    <row r="110" spans="16:69" s="1" customFormat="1" x14ac:dyDescent="0.25"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  <c r="BM110" s="36"/>
      <c r="BN110" s="36"/>
      <c r="BO110" s="36"/>
      <c r="BP110" s="36"/>
      <c r="BQ110" s="2"/>
    </row>
    <row r="111" spans="16:69" s="1" customFormat="1" x14ac:dyDescent="0.25"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  <c r="BN111" s="36"/>
      <c r="BO111" s="36"/>
      <c r="BP111" s="36"/>
      <c r="BQ111" s="2"/>
    </row>
    <row r="112" spans="16:69" s="1" customFormat="1" x14ac:dyDescent="0.25"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  <c r="BI112" s="36"/>
      <c r="BJ112" s="36"/>
      <c r="BK112" s="36"/>
      <c r="BL112" s="36"/>
      <c r="BM112" s="36"/>
      <c r="BN112" s="36"/>
      <c r="BO112" s="36"/>
      <c r="BP112" s="36"/>
      <c r="BQ112" s="2"/>
    </row>
    <row r="113" spans="16:69" s="1" customFormat="1" x14ac:dyDescent="0.25"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6"/>
      <c r="BP113" s="36"/>
      <c r="BQ113" s="2"/>
    </row>
    <row r="114" spans="16:69" s="1" customFormat="1" x14ac:dyDescent="0.25"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6"/>
      <c r="BP114" s="36"/>
      <c r="BQ114" s="2"/>
    </row>
    <row r="115" spans="16:69" s="1" customFormat="1" x14ac:dyDescent="0.25"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6"/>
      <c r="BP115" s="36"/>
      <c r="BQ115" s="2"/>
    </row>
    <row r="116" spans="16:69" s="1" customFormat="1" x14ac:dyDescent="0.25"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6"/>
      <c r="BP116" s="36"/>
      <c r="BQ116" s="2"/>
    </row>
    <row r="117" spans="16:69" s="1" customFormat="1" x14ac:dyDescent="0.25"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  <c r="BO117" s="36"/>
      <c r="BP117" s="36"/>
      <c r="BQ117" s="2"/>
    </row>
    <row r="118" spans="16:69" s="1" customFormat="1" x14ac:dyDescent="0.25"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6"/>
      <c r="BP118" s="36"/>
      <c r="BQ118" s="2"/>
    </row>
    <row r="119" spans="16:69" s="1" customFormat="1" x14ac:dyDescent="0.25"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  <c r="BN119" s="36"/>
      <c r="BO119" s="36"/>
      <c r="BP119" s="36"/>
      <c r="BQ119" s="2"/>
    </row>
    <row r="120" spans="16:69" s="1" customFormat="1" x14ac:dyDescent="0.25"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  <c r="BM120" s="36"/>
      <c r="BN120" s="36"/>
      <c r="BO120" s="36"/>
      <c r="BP120" s="36"/>
      <c r="BQ120" s="2"/>
    </row>
    <row r="121" spans="16:69" s="1" customFormat="1" x14ac:dyDescent="0.25"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  <c r="BM121" s="36"/>
      <c r="BN121" s="36"/>
      <c r="BO121" s="36"/>
      <c r="BP121" s="36"/>
      <c r="BQ121" s="2"/>
    </row>
    <row r="122" spans="16:69" s="1" customFormat="1" x14ac:dyDescent="0.25"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  <c r="BO122" s="36"/>
      <c r="BP122" s="36"/>
      <c r="BQ122" s="2"/>
    </row>
    <row r="123" spans="16:69" s="1" customFormat="1" x14ac:dyDescent="0.25"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/>
      <c r="BO123" s="36"/>
      <c r="BP123" s="36"/>
      <c r="BQ123" s="2"/>
    </row>
    <row r="124" spans="16:69" s="1" customFormat="1" x14ac:dyDescent="0.25"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  <c r="BM124" s="36"/>
      <c r="BN124" s="36"/>
      <c r="BO124" s="36"/>
      <c r="BP124" s="36"/>
      <c r="BQ124" s="2"/>
    </row>
    <row r="125" spans="16:69" s="1" customFormat="1" x14ac:dyDescent="0.25"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6"/>
      <c r="BP125" s="36"/>
      <c r="BQ125" s="2"/>
    </row>
    <row r="126" spans="16:69" s="1" customFormat="1" x14ac:dyDescent="0.25"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  <c r="BM126" s="36"/>
      <c r="BN126" s="36"/>
      <c r="BO126" s="36"/>
      <c r="BP126" s="36"/>
      <c r="BQ126" s="2"/>
    </row>
    <row r="127" spans="16:69" s="1" customFormat="1" x14ac:dyDescent="0.25"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/>
      <c r="BN127" s="36"/>
      <c r="BO127" s="36"/>
      <c r="BP127" s="36"/>
      <c r="BQ127" s="2"/>
    </row>
    <row r="128" spans="16:69" s="1" customFormat="1" x14ac:dyDescent="0.25"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  <c r="BM128" s="36"/>
      <c r="BN128" s="36"/>
      <c r="BO128" s="36"/>
      <c r="BP128" s="36"/>
      <c r="BQ128" s="2"/>
    </row>
    <row r="129" spans="16:69" s="1" customFormat="1" x14ac:dyDescent="0.25"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  <c r="BM129" s="36"/>
      <c r="BN129" s="36"/>
      <c r="BO129" s="36"/>
      <c r="BP129" s="36"/>
      <c r="BQ129" s="2"/>
    </row>
    <row r="130" spans="16:69" s="1" customFormat="1" x14ac:dyDescent="0.25"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  <c r="BN130" s="36"/>
      <c r="BO130" s="36"/>
      <c r="BP130" s="36"/>
      <c r="BQ130" s="2"/>
    </row>
    <row r="131" spans="16:69" s="1" customFormat="1" x14ac:dyDescent="0.25"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  <c r="BM131" s="36"/>
      <c r="BN131" s="36"/>
      <c r="BO131" s="36"/>
      <c r="BP131" s="36"/>
      <c r="BQ131" s="2"/>
    </row>
    <row r="132" spans="16:69" s="1" customFormat="1" x14ac:dyDescent="0.25"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  <c r="BO132" s="36"/>
      <c r="BP132" s="36"/>
      <c r="BQ132" s="2"/>
    </row>
    <row r="133" spans="16:69" s="1" customFormat="1" x14ac:dyDescent="0.25"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  <c r="BF133" s="36"/>
      <c r="BG133" s="36"/>
      <c r="BH133" s="36"/>
      <c r="BI133" s="36"/>
      <c r="BJ133" s="36"/>
      <c r="BK133" s="36"/>
      <c r="BL133" s="36"/>
      <c r="BM133" s="36"/>
      <c r="BN133" s="36"/>
      <c r="BO133" s="36"/>
      <c r="BP133" s="36"/>
      <c r="BQ133" s="2"/>
    </row>
    <row r="134" spans="16:69" s="1" customFormat="1" x14ac:dyDescent="0.25"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  <c r="BF134" s="36"/>
      <c r="BG134" s="36"/>
      <c r="BH134" s="36"/>
      <c r="BI134" s="36"/>
      <c r="BJ134" s="36"/>
      <c r="BK134" s="36"/>
      <c r="BL134" s="36"/>
      <c r="BM134" s="36"/>
      <c r="BN134" s="36"/>
      <c r="BO134" s="36"/>
      <c r="BP134" s="36"/>
      <c r="BQ134" s="2"/>
    </row>
    <row r="135" spans="16:69" s="1" customFormat="1" x14ac:dyDescent="0.25"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  <c r="BM135" s="36"/>
      <c r="BN135" s="36"/>
      <c r="BO135" s="36"/>
      <c r="BP135" s="36"/>
      <c r="BQ135" s="2"/>
    </row>
    <row r="136" spans="16:69" s="1" customFormat="1" x14ac:dyDescent="0.25"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  <c r="BF136" s="36"/>
      <c r="BG136" s="36"/>
      <c r="BH136" s="36"/>
      <c r="BI136" s="36"/>
      <c r="BJ136" s="36"/>
      <c r="BK136" s="36"/>
      <c r="BL136" s="36"/>
      <c r="BM136" s="36"/>
      <c r="BN136" s="36"/>
      <c r="BO136" s="36"/>
      <c r="BP136" s="36"/>
      <c r="BQ136" s="2"/>
    </row>
    <row r="137" spans="16:69" s="1" customFormat="1" x14ac:dyDescent="0.25"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  <c r="AR137" s="36"/>
      <c r="AS137" s="36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  <c r="BF137" s="36"/>
      <c r="BG137" s="36"/>
      <c r="BH137" s="36"/>
      <c r="BI137" s="36"/>
      <c r="BJ137" s="36"/>
      <c r="BK137" s="36"/>
      <c r="BL137" s="36"/>
      <c r="BM137" s="36"/>
      <c r="BN137" s="36"/>
      <c r="BO137" s="36"/>
      <c r="BP137" s="36"/>
      <c r="BQ137" s="2"/>
    </row>
    <row r="138" spans="16:69" s="1" customFormat="1" x14ac:dyDescent="0.25"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  <c r="BF138" s="36"/>
      <c r="BG138" s="36"/>
      <c r="BH138" s="36"/>
      <c r="BI138" s="36"/>
      <c r="BJ138" s="36"/>
      <c r="BK138" s="36"/>
      <c r="BL138" s="36"/>
      <c r="BM138" s="36"/>
      <c r="BN138" s="36"/>
      <c r="BO138" s="36"/>
      <c r="BP138" s="36"/>
      <c r="BQ138" s="2"/>
    </row>
    <row r="139" spans="16:69" s="1" customFormat="1" x14ac:dyDescent="0.25"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  <c r="BF139" s="36"/>
      <c r="BG139" s="36"/>
      <c r="BH139" s="36"/>
      <c r="BI139" s="36"/>
      <c r="BJ139" s="36"/>
      <c r="BK139" s="36"/>
      <c r="BL139" s="36"/>
      <c r="BM139" s="36"/>
      <c r="BN139" s="36"/>
      <c r="BO139" s="36"/>
      <c r="BP139" s="36"/>
      <c r="BQ139" s="2"/>
    </row>
    <row r="140" spans="16:69" s="1" customFormat="1" x14ac:dyDescent="0.25"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  <c r="BF140" s="36"/>
      <c r="BG140" s="36"/>
      <c r="BH140" s="36"/>
      <c r="BI140" s="36"/>
      <c r="BJ140" s="36"/>
      <c r="BK140" s="36"/>
      <c r="BL140" s="36"/>
      <c r="BM140" s="36"/>
      <c r="BN140" s="36"/>
      <c r="BO140" s="36"/>
      <c r="BP140" s="36"/>
      <c r="BQ140" s="2"/>
    </row>
    <row r="141" spans="16:69" s="1" customFormat="1" x14ac:dyDescent="0.25"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  <c r="AQ141" s="36"/>
      <c r="AR141" s="36"/>
      <c r="AS141" s="36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  <c r="BF141" s="36"/>
      <c r="BG141" s="36"/>
      <c r="BH141" s="36"/>
      <c r="BI141" s="36"/>
      <c r="BJ141" s="36"/>
      <c r="BK141" s="36"/>
      <c r="BL141" s="36"/>
      <c r="BM141" s="36"/>
      <c r="BN141" s="36"/>
      <c r="BO141" s="36"/>
      <c r="BP141" s="36"/>
      <c r="BQ141" s="2"/>
    </row>
    <row r="142" spans="16:69" s="1" customFormat="1" x14ac:dyDescent="0.25"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  <c r="AQ142" s="36"/>
      <c r="AR142" s="36"/>
      <c r="AS142" s="36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  <c r="BF142" s="36"/>
      <c r="BG142" s="36"/>
      <c r="BH142" s="36"/>
      <c r="BI142" s="36"/>
      <c r="BJ142" s="36"/>
      <c r="BK142" s="36"/>
      <c r="BL142" s="36"/>
      <c r="BM142" s="36"/>
      <c r="BN142" s="36"/>
      <c r="BO142" s="36"/>
      <c r="BP142" s="36"/>
      <c r="BQ142" s="2"/>
    </row>
    <row r="143" spans="16:69" s="1" customFormat="1" x14ac:dyDescent="0.25"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  <c r="AQ143" s="36"/>
      <c r="AR143" s="36"/>
      <c r="AS143" s="36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  <c r="BF143" s="36"/>
      <c r="BG143" s="36"/>
      <c r="BH143" s="36"/>
      <c r="BI143" s="36"/>
      <c r="BJ143" s="36"/>
      <c r="BK143" s="36"/>
      <c r="BL143" s="36"/>
      <c r="BM143" s="36"/>
      <c r="BN143" s="36"/>
      <c r="BO143" s="36"/>
      <c r="BP143" s="36"/>
      <c r="BQ143" s="2"/>
    </row>
    <row r="144" spans="16:69" s="1" customFormat="1" x14ac:dyDescent="0.25"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  <c r="AR144" s="36"/>
      <c r="AS144" s="36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  <c r="BF144" s="36"/>
      <c r="BG144" s="36"/>
      <c r="BH144" s="36"/>
      <c r="BI144" s="36"/>
      <c r="BJ144" s="36"/>
      <c r="BK144" s="36"/>
      <c r="BL144" s="36"/>
      <c r="BM144" s="36"/>
      <c r="BN144" s="36"/>
      <c r="BO144" s="36"/>
      <c r="BP144" s="36"/>
      <c r="BQ144" s="2"/>
    </row>
    <row r="145" spans="16:69" s="1" customFormat="1" x14ac:dyDescent="0.25"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  <c r="AQ145" s="36"/>
      <c r="AR145" s="36"/>
      <c r="AS145" s="36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  <c r="BF145" s="36"/>
      <c r="BG145" s="36"/>
      <c r="BH145" s="36"/>
      <c r="BI145" s="36"/>
      <c r="BJ145" s="36"/>
      <c r="BK145" s="36"/>
      <c r="BL145" s="36"/>
      <c r="BM145" s="36"/>
      <c r="BN145" s="36"/>
      <c r="BO145" s="36"/>
      <c r="BP145" s="36"/>
      <c r="BQ145" s="2"/>
    </row>
    <row r="146" spans="16:69" s="1" customFormat="1" x14ac:dyDescent="0.25"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  <c r="AQ146" s="36"/>
      <c r="AR146" s="36"/>
      <c r="AS146" s="36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  <c r="BF146" s="36"/>
      <c r="BG146" s="36"/>
      <c r="BH146" s="36"/>
      <c r="BI146" s="36"/>
      <c r="BJ146" s="36"/>
      <c r="BK146" s="36"/>
      <c r="BL146" s="36"/>
      <c r="BM146" s="36"/>
      <c r="BN146" s="36"/>
      <c r="BO146" s="36"/>
      <c r="BP146" s="36"/>
      <c r="BQ146" s="2"/>
    </row>
    <row r="147" spans="16:69" s="1" customFormat="1" x14ac:dyDescent="0.25"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  <c r="BF147" s="36"/>
      <c r="BG147" s="36"/>
      <c r="BH147" s="36"/>
      <c r="BI147" s="36"/>
      <c r="BJ147" s="36"/>
      <c r="BK147" s="36"/>
      <c r="BL147" s="36"/>
      <c r="BM147" s="36"/>
      <c r="BN147" s="36"/>
      <c r="BO147" s="36"/>
      <c r="BP147" s="36"/>
      <c r="BQ147" s="2"/>
    </row>
    <row r="148" spans="16:69" s="1" customFormat="1" x14ac:dyDescent="0.25"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  <c r="AR148" s="36"/>
      <c r="AS148" s="36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  <c r="BF148" s="36"/>
      <c r="BG148" s="36"/>
      <c r="BH148" s="36"/>
      <c r="BI148" s="36"/>
      <c r="BJ148" s="36"/>
      <c r="BK148" s="36"/>
      <c r="BL148" s="36"/>
      <c r="BM148" s="36"/>
      <c r="BN148" s="36"/>
      <c r="BO148" s="36"/>
      <c r="BP148" s="36"/>
      <c r="BQ148" s="2"/>
    </row>
    <row r="149" spans="16:69" s="1" customFormat="1" x14ac:dyDescent="0.25"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  <c r="BF149" s="36"/>
      <c r="BG149" s="36"/>
      <c r="BH149" s="36"/>
      <c r="BI149" s="36"/>
      <c r="BJ149" s="36"/>
      <c r="BK149" s="36"/>
      <c r="BL149" s="36"/>
      <c r="BM149" s="36"/>
      <c r="BN149" s="36"/>
      <c r="BO149" s="36"/>
      <c r="BP149" s="36"/>
      <c r="BQ149" s="2"/>
    </row>
    <row r="150" spans="16:69" s="1" customFormat="1" x14ac:dyDescent="0.25"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  <c r="AQ150" s="36"/>
      <c r="AR150" s="36"/>
      <c r="AS150" s="36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  <c r="BF150" s="36"/>
      <c r="BG150" s="36"/>
      <c r="BH150" s="36"/>
      <c r="BI150" s="36"/>
      <c r="BJ150" s="36"/>
      <c r="BK150" s="36"/>
      <c r="BL150" s="36"/>
      <c r="BM150" s="36"/>
      <c r="BN150" s="36"/>
      <c r="BO150" s="36"/>
      <c r="BP150" s="36"/>
      <c r="BQ150" s="2"/>
    </row>
    <row r="151" spans="16:69" s="1" customFormat="1" x14ac:dyDescent="0.25"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  <c r="BF151" s="36"/>
      <c r="BG151" s="36"/>
      <c r="BH151" s="36"/>
      <c r="BI151" s="36"/>
      <c r="BJ151" s="36"/>
      <c r="BK151" s="36"/>
      <c r="BL151" s="36"/>
      <c r="BM151" s="36"/>
      <c r="BN151" s="36"/>
      <c r="BO151" s="36"/>
      <c r="BP151" s="36"/>
      <c r="BQ151" s="2"/>
    </row>
    <row r="152" spans="16:69" s="1" customFormat="1" x14ac:dyDescent="0.25"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  <c r="AQ152" s="36"/>
      <c r="AR152" s="36"/>
      <c r="AS152" s="36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  <c r="BF152" s="36"/>
      <c r="BG152" s="36"/>
      <c r="BH152" s="36"/>
      <c r="BI152" s="36"/>
      <c r="BJ152" s="36"/>
      <c r="BK152" s="36"/>
      <c r="BL152" s="36"/>
      <c r="BM152" s="36"/>
      <c r="BN152" s="36"/>
      <c r="BO152" s="36"/>
      <c r="BP152" s="36"/>
      <c r="BQ152" s="2"/>
    </row>
    <row r="153" spans="16:69" s="1" customFormat="1" x14ac:dyDescent="0.25"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  <c r="AQ153" s="36"/>
      <c r="AR153" s="36"/>
      <c r="AS153" s="36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  <c r="BF153" s="36"/>
      <c r="BG153" s="36"/>
      <c r="BH153" s="36"/>
      <c r="BI153" s="36"/>
      <c r="BJ153" s="36"/>
      <c r="BK153" s="36"/>
      <c r="BL153" s="36"/>
      <c r="BM153" s="36"/>
      <c r="BN153" s="36"/>
      <c r="BO153" s="36"/>
      <c r="BP153" s="36"/>
      <c r="BQ153" s="2"/>
    </row>
    <row r="154" spans="16:69" s="1" customFormat="1" x14ac:dyDescent="0.25"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  <c r="AS154" s="36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  <c r="BF154" s="36"/>
      <c r="BG154" s="36"/>
      <c r="BH154" s="36"/>
      <c r="BI154" s="36"/>
      <c r="BJ154" s="36"/>
      <c r="BK154" s="36"/>
      <c r="BL154" s="36"/>
      <c r="BM154" s="36"/>
      <c r="BN154" s="36"/>
      <c r="BO154" s="36"/>
      <c r="BP154" s="36"/>
      <c r="BQ154" s="2"/>
    </row>
    <row r="155" spans="16:69" s="1" customFormat="1" x14ac:dyDescent="0.25"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  <c r="AQ155" s="36"/>
      <c r="AR155" s="36"/>
      <c r="AS155" s="36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  <c r="BF155" s="36"/>
      <c r="BG155" s="36"/>
      <c r="BH155" s="36"/>
      <c r="BI155" s="36"/>
      <c r="BJ155" s="36"/>
      <c r="BK155" s="36"/>
      <c r="BL155" s="36"/>
      <c r="BM155" s="36"/>
      <c r="BN155" s="36"/>
      <c r="BO155" s="36"/>
      <c r="BP155" s="36"/>
      <c r="BQ155" s="2"/>
    </row>
    <row r="156" spans="16:69" s="1" customFormat="1" x14ac:dyDescent="0.25"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  <c r="AQ156" s="36"/>
      <c r="AR156" s="36"/>
      <c r="AS156" s="36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  <c r="BF156" s="36"/>
      <c r="BG156" s="36"/>
      <c r="BH156" s="36"/>
      <c r="BI156" s="36"/>
      <c r="BJ156" s="36"/>
      <c r="BK156" s="36"/>
      <c r="BL156" s="36"/>
      <c r="BM156" s="36"/>
      <c r="BN156" s="36"/>
      <c r="BO156" s="36"/>
      <c r="BP156" s="36"/>
      <c r="BQ156" s="2"/>
    </row>
    <row r="157" spans="16:69" s="1" customFormat="1" x14ac:dyDescent="0.25"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  <c r="AQ157" s="36"/>
      <c r="AR157" s="36"/>
      <c r="AS157" s="36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  <c r="BF157" s="36"/>
      <c r="BG157" s="36"/>
      <c r="BH157" s="36"/>
      <c r="BI157" s="36"/>
      <c r="BJ157" s="36"/>
      <c r="BK157" s="36"/>
      <c r="BL157" s="36"/>
      <c r="BM157" s="36"/>
      <c r="BN157" s="36"/>
      <c r="BO157" s="36"/>
      <c r="BP157" s="36"/>
      <c r="BQ157" s="2"/>
    </row>
    <row r="158" spans="16:69" s="1" customFormat="1" x14ac:dyDescent="0.25"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36"/>
      <c r="AP158" s="36"/>
      <c r="AQ158" s="36"/>
      <c r="AR158" s="36"/>
      <c r="AS158" s="36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  <c r="BF158" s="36"/>
      <c r="BG158" s="36"/>
      <c r="BH158" s="36"/>
      <c r="BI158" s="36"/>
      <c r="BJ158" s="36"/>
      <c r="BK158" s="36"/>
      <c r="BL158" s="36"/>
      <c r="BM158" s="36"/>
      <c r="BN158" s="36"/>
      <c r="BO158" s="36"/>
      <c r="BP158" s="36"/>
      <c r="BQ158" s="2"/>
    </row>
    <row r="159" spans="16:69" s="1" customFormat="1" x14ac:dyDescent="0.25"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  <c r="AQ159" s="36"/>
      <c r="AR159" s="36"/>
      <c r="AS159" s="36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  <c r="BF159" s="36"/>
      <c r="BG159" s="36"/>
      <c r="BH159" s="36"/>
      <c r="BI159" s="36"/>
      <c r="BJ159" s="36"/>
      <c r="BK159" s="36"/>
      <c r="BL159" s="36"/>
      <c r="BM159" s="36"/>
      <c r="BN159" s="36"/>
      <c r="BO159" s="36"/>
      <c r="BP159" s="36"/>
      <c r="BQ159" s="2"/>
    </row>
    <row r="160" spans="16:69" s="1" customFormat="1" x14ac:dyDescent="0.25"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  <c r="AQ160" s="36"/>
      <c r="AR160" s="36"/>
      <c r="AS160" s="36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  <c r="BF160" s="36"/>
      <c r="BG160" s="36"/>
      <c r="BH160" s="36"/>
      <c r="BI160" s="36"/>
      <c r="BJ160" s="36"/>
      <c r="BK160" s="36"/>
      <c r="BL160" s="36"/>
      <c r="BM160" s="36"/>
      <c r="BN160" s="36"/>
      <c r="BO160" s="36"/>
      <c r="BP160" s="36"/>
      <c r="BQ160" s="2"/>
    </row>
    <row r="161" spans="16:69" s="1" customFormat="1" x14ac:dyDescent="0.25"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  <c r="AO161" s="36"/>
      <c r="AP161" s="36"/>
      <c r="AQ161" s="36"/>
      <c r="AR161" s="36"/>
      <c r="AS161" s="36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  <c r="BF161" s="36"/>
      <c r="BG161" s="36"/>
      <c r="BH161" s="36"/>
      <c r="BI161" s="36"/>
      <c r="BJ161" s="36"/>
      <c r="BK161" s="36"/>
      <c r="BL161" s="36"/>
      <c r="BM161" s="36"/>
      <c r="BN161" s="36"/>
      <c r="BO161" s="36"/>
      <c r="BP161" s="36"/>
      <c r="BQ161" s="2"/>
    </row>
    <row r="162" spans="16:69" s="1" customFormat="1" x14ac:dyDescent="0.25"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  <c r="AQ162" s="36"/>
      <c r="AR162" s="36"/>
      <c r="AS162" s="36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  <c r="BF162" s="36"/>
      <c r="BG162" s="36"/>
      <c r="BH162" s="36"/>
      <c r="BI162" s="36"/>
      <c r="BJ162" s="36"/>
      <c r="BK162" s="36"/>
      <c r="BL162" s="36"/>
      <c r="BM162" s="36"/>
      <c r="BN162" s="36"/>
      <c r="BO162" s="36"/>
      <c r="BP162" s="36"/>
      <c r="BQ162" s="2"/>
    </row>
    <row r="163" spans="16:69" s="1" customFormat="1" x14ac:dyDescent="0.25"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  <c r="AQ163" s="36"/>
      <c r="AR163" s="36"/>
      <c r="AS163" s="36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  <c r="BF163" s="36"/>
      <c r="BG163" s="36"/>
      <c r="BH163" s="36"/>
      <c r="BI163" s="36"/>
      <c r="BJ163" s="36"/>
      <c r="BK163" s="36"/>
      <c r="BL163" s="36"/>
      <c r="BM163" s="36"/>
      <c r="BN163" s="36"/>
      <c r="BO163" s="36"/>
      <c r="BP163" s="36"/>
      <c r="BQ163" s="2"/>
    </row>
    <row r="164" spans="16:69" s="1" customFormat="1" x14ac:dyDescent="0.25"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  <c r="AO164" s="36"/>
      <c r="AP164" s="36"/>
      <c r="AQ164" s="36"/>
      <c r="AR164" s="36"/>
      <c r="AS164" s="36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  <c r="BF164" s="36"/>
      <c r="BG164" s="36"/>
      <c r="BH164" s="36"/>
      <c r="BI164" s="36"/>
      <c r="BJ164" s="36"/>
      <c r="BK164" s="36"/>
      <c r="BL164" s="36"/>
      <c r="BM164" s="36"/>
      <c r="BN164" s="36"/>
      <c r="BO164" s="36"/>
      <c r="BP164" s="36"/>
      <c r="BQ164" s="2"/>
    </row>
    <row r="165" spans="16:69" s="1" customFormat="1" x14ac:dyDescent="0.25"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  <c r="AQ165" s="36"/>
      <c r="AR165" s="36"/>
      <c r="AS165" s="36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  <c r="BF165" s="36"/>
      <c r="BG165" s="36"/>
      <c r="BH165" s="36"/>
      <c r="BI165" s="36"/>
      <c r="BJ165" s="36"/>
      <c r="BK165" s="36"/>
      <c r="BL165" s="36"/>
      <c r="BM165" s="36"/>
      <c r="BN165" s="36"/>
      <c r="BO165" s="36"/>
      <c r="BP165" s="36"/>
      <c r="BQ165" s="2"/>
    </row>
    <row r="166" spans="16:69" s="1" customFormat="1" x14ac:dyDescent="0.25"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  <c r="AQ166" s="36"/>
      <c r="AR166" s="36"/>
      <c r="AS166" s="36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  <c r="BF166" s="36"/>
      <c r="BG166" s="36"/>
      <c r="BH166" s="36"/>
      <c r="BI166" s="36"/>
      <c r="BJ166" s="36"/>
      <c r="BK166" s="36"/>
      <c r="BL166" s="36"/>
      <c r="BM166" s="36"/>
      <c r="BN166" s="36"/>
      <c r="BO166" s="36"/>
      <c r="BP166" s="36"/>
      <c r="BQ166" s="2"/>
    </row>
    <row r="167" spans="16:69" s="1" customFormat="1" x14ac:dyDescent="0.25"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  <c r="AQ167" s="36"/>
      <c r="AR167" s="36"/>
      <c r="AS167" s="36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  <c r="BF167" s="36"/>
      <c r="BG167" s="36"/>
      <c r="BH167" s="36"/>
      <c r="BI167" s="36"/>
      <c r="BJ167" s="36"/>
      <c r="BK167" s="36"/>
      <c r="BL167" s="36"/>
      <c r="BM167" s="36"/>
      <c r="BN167" s="36"/>
      <c r="BO167" s="36"/>
      <c r="BP167" s="36"/>
      <c r="BQ167" s="2"/>
    </row>
    <row r="168" spans="16:69" s="1" customFormat="1" x14ac:dyDescent="0.25"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  <c r="AO168" s="36"/>
      <c r="AP168" s="36"/>
      <c r="AQ168" s="36"/>
      <c r="AR168" s="36"/>
      <c r="AS168" s="36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  <c r="BF168" s="36"/>
      <c r="BG168" s="36"/>
      <c r="BH168" s="36"/>
      <c r="BI168" s="36"/>
      <c r="BJ168" s="36"/>
      <c r="BK168" s="36"/>
      <c r="BL168" s="36"/>
      <c r="BM168" s="36"/>
      <c r="BN168" s="36"/>
      <c r="BO168" s="36"/>
      <c r="BP168" s="36"/>
      <c r="BQ168" s="2"/>
    </row>
    <row r="169" spans="16:69" s="1" customFormat="1" x14ac:dyDescent="0.25"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  <c r="AQ169" s="36"/>
      <c r="AR169" s="36"/>
      <c r="AS169" s="36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  <c r="BF169" s="36"/>
      <c r="BG169" s="36"/>
      <c r="BH169" s="36"/>
      <c r="BI169" s="36"/>
      <c r="BJ169" s="36"/>
      <c r="BK169" s="36"/>
      <c r="BL169" s="36"/>
      <c r="BM169" s="36"/>
      <c r="BN169" s="36"/>
      <c r="BO169" s="36"/>
      <c r="BP169" s="36"/>
      <c r="BQ169" s="2"/>
    </row>
    <row r="170" spans="16:69" s="1" customFormat="1" x14ac:dyDescent="0.25"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  <c r="AQ170" s="36"/>
      <c r="AR170" s="36"/>
      <c r="AS170" s="36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  <c r="BF170" s="36"/>
      <c r="BG170" s="36"/>
      <c r="BH170" s="36"/>
      <c r="BI170" s="36"/>
      <c r="BJ170" s="36"/>
      <c r="BK170" s="36"/>
      <c r="BL170" s="36"/>
      <c r="BM170" s="36"/>
      <c r="BN170" s="36"/>
      <c r="BO170" s="36"/>
      <c r="BP170" s="36"/>
      <c r="BQ170" s="2"/>
    </row>
    <row r="171" spans="16:69" s="1" customFormat="1" x14ac:dyDescent="0.25"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  <c r="AQ171" s="36"/>
      <c r="AR171" s="36"/>
      <c r="AS171" s="36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  <c r="BF171" s="36"/>
      <c r="BG171" s="36"/>
      <c r="BH171" s="36"/>
      <c r="BI171" s="36"/>
      <c r="BJ171" s="36"/>
      <c r="BK171" s="36"/>
      <c r="BL171" s="36"/>
      <c r="BM171" s="36"/>
      <c r="BN171" s="36"/>
      <c r="BO171" s="36"/>
      <c r="BP171" s="36"/>
      <c r="BQ171" s="2"/>
    </row>
    <row r="172" spans="16:69" s="1" customFormat="1" x14ac:dyDescent="0.25"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  <c r="AQ172" s="36"/>
      <c r="AR172" s="36"/>
      <c r="AS172" s="36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  <c r="BF172" s="36"/>
      <c r="BG172" s="36"/>
      <c r="BH172" s="36"/>
      <c r="BI172" s="36"/>
      <c r="BJ172" s="36"/>
      <c r="BK172" s="36"/>
      <c r="BL172" s="36"/>
      <c r="BM172" s="36"/>
      <c r="BN172" s="36"/>
      <c r="BO172" s="36"/>
      <c r="BP172" s="36"/>
      <c r="BQ172" s="2"/>
    </row>
    <row r="173" spans="16:69" s="1" customFormat="1" x14ac:dyDescent="0.25"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  <c r="AR173" s="36"/>
      <c r="AS173" s="36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  <c r="BF173" s="36"/>
      <c r="BG173" s="36"/>
      <c r="BH173" s="36"/>
      <c r="BI173" s="36"/>
      <c r="BJ173" s="36"/>
      <c r="BK173" s="36"/>
      <c r="BL173" s="36"/>
      <c r="BM173" s="36"/>
      <c r="BN173" s="36"/>
      <c r="BO173" s="36"/>
      <c r="BP173" s="36"/>
      <c r="BQ173" s="2"/>
    </row>
    <row r="174" spans="16:69" s="1" customFormat="1" x14ac:dyDescent="0.25"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  <c r="AQ174" s="36"/>
      <c r="AR174" s="36"/>
      <c r="AS174" s="36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  <c r="BF174" s="36"/>
      <c r="BG174" s="36"/>
      <c r="BH174" s="36"/>
      <c r="BI174" s="36"/>
      <c r="BJ174" s="36"/>
      <c r="BK174" s="36"/>
      <c r="BL174" s="36"/>
      <c r="BM174" s="36"/>
      <c r="BN174" s="36"/>
      <c r="BO174" s="36"/>
      <c r="BP174" s="36"/>
      <c r="BQ174" s="2"/>
    </row>
    <row r="175" spans="16:69" s="1" customFormat="1" x14ac:dyDescent="0.25"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  <c r="AQ175" s="36"/>
      <c r="AR175" s="36"/>
      <c r="AS175" s="36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  <c r="BF175" s="36"/>
      <c r="BG175" s="36"/>
      <c r="BH175" s="36"/>
      <c r="BI175" s="36"/>
      <c r="BJ175" s="36"/>
      <c r="BK175" s="36"/>
      <c r="BL175" s="36"/>
      <c r="BM175" s="36"/>
      <c r="BN175" s="36"/>
      <c r="BO175" s="36"/>
      <c r="BP175" s="36"/>
      <c r="BQ175" s="2"/>
    </row>
    <row r="176" spans="16:69" s="1" customFormat="1" x14ac:dyDescent="0.25"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  <c r="AO176" s="36"/>
      <c r="AP176" s="36"/>
      <c r="AQ176" s="36"/>
      <c r="AR176" s="36"/>
      <c r="AS176" s="36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  <c r="BE176" s="36"/>
      <c r="BF176" s="36"/>
      <c r="BG176" s="36"/>
      <c r="BH176" s="36"/>
      <c r="BI176" s="36"/>
      <c r="BJ176" s="36"/>
      <c r="BK176" s="36"/>
      <c r="BL176" s="36"/>
      <c r="BM176" s="36"/>
      <c r="BN176" s="36"/>
      <c r="BO176" s="36"/>
      <c r="BP176" s="36"/>
      <c r="BQ176" s="2"/>
    </row>
    <row r="177" spans="16:69" s="1" customFormat="1" x14ac:dyDescent="0.25"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  <c r="AO177" s="36"/>
      <c r="AP177" s="36"/>
      <c r="AQ177" s="36"/>
      <c r="AR177" s="36"/>
      <c r="AS177" s="36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  <c r="BE177" s="36"/>
      <c r="BF177" s="36"/>
      <c r="BG177" s="36"/>
      <c r="BH177" s="36"/>
      <c r="BI177" s="36"/>
      <c r="BJ177" s="36"/>
      <c r="BK177" s="36"/>
      <c r="BL177" s="36"/>
      <c r="BM177" s="36"/>
      <c r="BN177" s="36"/>
      <c r="BO177" s="36"/>
      <c r="BP177" s="36"/>
      <c r="BQ177" s="2"/>
    </row>
    <row r="178" spans="16:69" s="1" customFormat="1" x14ac:dyDescent="0.25"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  <c r="AQ178" s="36"/>
      <c r="AR178" s="36"/>
      <c r="AS178" s="36"/>
      <c r="AT178" s="36"/>
      <c r="AU178" s="36"/>
      <c r="AV178" s="36"/>
      <c r="AW178" s="36"/>
      <c r="AX178" s="36"/>
      <c r="AY178" s="36"/>
      <c r="AZ178" s="36"/>
      <c r="BA178" s="36"/>
      <c r="BB178" s="36"/>
      <c r="BC178" s="36"/>
      <c r="BD178" s="36"/>
      <c r="BE178" s="36"/>
      <c r="BF178" s="36"/>
      <c r="BG178" s="36"/>
      <c r="BH178" s="36"/>
      <c r="BI178" s="36"/>
      <c r="BJ178" s="36"/>
      <c r="BK178" s="36"/>
      <c r="BL178" s="36"/>
      <c r="BM178" s="36"/>
      <c r="BN178" s="36"/>
      <c r="BO178" s="36"/>
      <c r="BP178" s="36"/>
      <c r="BQ178" s="2"/>
    </row>
    <row r="179" spans="16:69" s="1" customFormat="1" x14ac:dyDescent="0.25"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  <c r="AO179" s="36"/>
      <c r="AP179" s="36"/>
      <c r="AQ179" s="36"/>
      <c r="AR179" s="36"/>
      <c r="AS179" s="36"/>
      <c r="AT179" s="36"/>
      <c r="AU179" s="36"/>
      <c r="AV179" s="36"/>
      <c r="AW179" s="36"/>
      <c r="AX179" s="36"/>
      <c r="AY179" s="36"/>
      <c r="AZ179" s="36"/>
      <c r="BA179" s="36"/>
      <c r="BB179" s="36"/>
      <c r="BC179" s="36"/>
      <c r="BD179" s="36"/>
      <c r="BE179" s="36"/>
      <c r="BF179" s="36"/>
      <c r="BG179" s="36"/>
      <c r="BH179" s="36"/>
      <c r="BI179" s="36"/>
      <c r="BJ179" s="36"/>
      <c r="BK179" s="36"/>
      <c r="BL179" s="36"/>
      <c r="BM179" s="36"/>
      <c r="BN179" s="36"/>
      <c r="BO179" s="36"/>
      <c r="BP179" s="36"/>
      <c r="BQ179" s="2"/>
    </row>
    <row r="180" spans="16:69" s="1" customFormat="1" x14ac:dyDescent="0.25"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  <c r="AO180" s="36"/>
      <c r="AP180" s="36"/>
      <c r="AQ180" s="36"/>
      <c r="AR180" s="36"/>
      <c r="AS180" s="36"/>
      <c r="AT180" s="36"/>
      <c r="AU180" s="36"/>
      <c r="AV180" s="36"/>
      <c r="AW180" s="36"/>
      <c r="AX180" s="36"/>
      <c r="AY180" s="36"/>
      <c r="AZ180" s="36"/>
      <c r="BA180" s="36"/>
      <c r="BB180" s="36"/>
      <c r="BC180" s="36"/>
      <c r="BD180" s="36"/>
      <c r="BE180" s="36"/>
      <c r="BF180" s="36"/>
      <c r="BG180" s="36"/>
      <c r="BH180" s="36"/>
      <c r="BI180" s="36"/>
      <c r="BJ180" s="36"/>
      <c r="BK180" s="36"/>
      <c r="BL180" s="36"/>
      <c r="BM180" s="36"/>
      <c r="BN180" s="36"/>
      <c r="BO180" s="36"/>
      <c r="BP180" s="36"/>
      <c r="BQ180" s="2"/>
    </row>
    <row r="181" spans="16:69" s="1" customFormat="1" x14ac:dyDescent="0.25"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  <c r="AO181" s="36"/>
      <c r="AP181" s="36"/>
      <c r="AQ181" s="36"/>
      <c r="AR181" s="36"/>
      <c r="AS181" s="36"/>
      <c r="AT181" s="36"/>
      <c r="AU181" s="36"/>
      <c r="AV181" s="36"/>
      <c r="AW181" s="36"/>
      <c r="AX181" s="36"/>
      <c r="AY181" s="36"/>
      <c r="AZ181" s="36"/>
      <c r="BA181" s="36"/>
      <c r="BB181" s="36"/>
      <c r="BC181" s="36"/>
      <c r="BD181" s="36"/>
      <c r="BE181" s="36"/>
      <c r="BF181" s="36"/>
      <c r="BG181" s="36"/>
      <c r="BH181" s="36"/>
      <c r="BI181" s="36"/>
      <c r="BJ181" s="36"/>
      <c r="BK181" s="36"/>
      <c r="BL181" s="36"/>
      <c r="BM181" s="36"/>
      <c r="BN181" s="36"/>
      <c r="BO181" s="36"/>
      <c r="BP181" s="36"/>
      <c r="BQ181" s="2"/>
    </row>
    <row r="182" spans="16:69" s="1" customFormat="1" x14ac:dyDescent="0.25"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  <c r="AO182" s="36"/>
      <c r="AP182" s="36"/>
      <c r="AQ182" s="36"/>
      <c r="AR182" s="36"/>
      <c r="AS182" s="36"/>
      <c r="AT182" s="36"/>
      <c r="AU182" s="36"/>
      <c r="AV182" s="36"/>
      <c r="AW182" s="36"/>
      <c r="AX182" s="36"/>
      <c r="AY182" s="36"/>
      <c r="AZ182" s="36"/>
      <c r="BA182" s="36"/>
      <c r="BB182" s="36"/>
      <c r="BC182" s="36"/>
      <c r="BD182" s="36"/>
      <c r="BE182" s="36"/>
      <c r="BF182" s="36"/>
      <c r="BG182" s="36"/>
      <c r="BH182" s="36"/>
      <c r="BI182" s="36"/>
      <c r="BJ182" s="36"/>
      <c r="BK182" s="36"/>
      <c r="BL182" s="36"/>
      <c r="BM182" s="36"/>
      <c r="BN182" s="36"/>
      <c r="BO182" s="36"/>
      <c r="BP182" s="36"/>
      <c r="BQ182" s="2"/>
    </row>
    <row r="183" spans="16:69" s="1" customFormat="1" x14ac:dyDescent="0.25"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  <c r="AO183" s="36"/>
      <c r="AP183" s="36"/>
      <c r="AQ183" s="36"/>
      <c r="AR183" s="36"/>
      <c r="AS183" s="36"/>
      <c r="AT183" s="36"/>
      <c r="AU183" s="36"/>
      <c r="AV183" s="36"/>
      <c r="AW183" s="36"/>
      <c r="AX183" s="36"/>
      <c r="AY183" s="36"/>
      <c r="AZ183" s="36"/>
      <c r="BA183" s="36"/>
      <c r="BB183" s="36"/>
      <c r="BC183" s="36"/>
      <c r="BD183" s="36"/>
      <c r="BE183" s="36"/>
      <c r="BF183" s="36"/>
      <c r="BG183" s="36"/>
      <c r="BH183" s="36"/>
      <c r="BI183" s="36"/>
      <c r="BJ183" s="36"/>
      <c r="BK183" s="36"/>
      <c r="BL183" s="36"/>
      <c r="BM183" s="36"/>
      <c r="BN183" s="36"/>
      <c r="BO183" s="36"/>
      <c r="BP183" s="36"/>
      <c r="BQ183" s="2"/>
    </row>
    <row r="184" spans="16:69" s="1" customFormat="1" x14ac:dyDescent="0.25"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  <c r="AO184" s="36"/>
      <c r="AP184" s="36"/>
      <c r="AQ184" s="36"/>
      <c r="AR184" s="36"/>
      <c r="AS184" s="36"/>
      <c r="AT184" s="36"/>
      <c r="AU184" s="36"/>
      <c r="AV184" s="36"/>
      <c r="AW184" s="36"/>
      <c r="AX184" s="36"/>
      <c r="AY184" s="36"/>
      <c r="AZ184" s="36"/>
      <c r="BA184" s="36"/>
      <c r="BB184" s="36"/>
      <c r="BC184" s="36"/>
      <c r="BD184" s="36"/>
      <c r="BE184" s="36"/>
      <c r="BF184" s="36"/>
      <c r="BG184" s="36"/>
      <c r="BH184" s="36"/>
      <c r="BI184" s="36"/>
      <c r="BJ184" s="36"/>
      <c r="BK184" s="36"/>
      <c r="BL184" s="36"/>
      <c r="BM184" s="36"/>
      <c r="BN184" s="36"/>
      <c r="BO184" s="36"/>
      <c r="BP184" s="36"/>
      <c r="BQ184" s="2"/>
    </row>
    <row r="185" spans="16:69" s="1" customFormat="1" x14ac:dyDescent="0.25"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  <c r="AQ185" s="36"/>
      <c r="AR185" s="36"/>
      <c r="AS185" s="36"/>
      <c r="AT185" s="36"/>
      <c r="AU185" s="36"/>
      <c r="AV185" s="36"/>
      <c r="AW185" s="36"/>
      <c r="AX185" s="36"/>
      <c r="AY185" s="36"/>
      <c r="AZ185" s="36"/>
      <c r="BA185" s="36"/>
      <c r="BB185" s="36"/>
      <c r="BC185" s="36"/>
      <c r="BD185" s="36"/>
      <c r="BE185" s="36"/>
      <c r="BF185" s="36"/>
      <c r="BG185" s="36"/>
      <c r="BH185" s="36"/>
      <c r="BI185" s="36"/>
      <c r="BJ185" s="36"/>
      <c r="BK185" s="36"/>
      <c r="BL185" s="36"/>
      <c r="BM185" s="36"/>
      <c r="BN185" s="36"/>
      <c r="BO185" s="36"/>
      <c r="BP185" s="36"/>
      <c r="BQ185" s="2"/>
    </row>
    <row r="186" spans="16:69" s="1" customFormat="1" x14ac:dyDescent="0.25"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  <c r="AO186" s="36"/>
      <c r="AP186" s="36"/>
      <c r="AQ186" s="36"/>
      <c r="AR186" s="36"/>
      <c r="AS186" s="36"/>
      <c r="AT186" s="36"/>
      <c r="AU186" s="36"/>
      <c r="AV186" s="36"/>
      <c r="AW186" s="36"/>
      <c r="AX186" s="36"/>
      <c r="AY186" s="36"/>
      <c r="AZ186" s="36"/>
      <c r="BA186" s="36"/>
      <c r="BB186" s="36"/>
      <c r="BC186" s="36"/>
      <c r="BD186" s="36"/>
      <c r="BE186" s="36"/>
      <c r="BF186" s="36"/>
      <c r="BG186" s="36"/>
      <c r="BH186" s="36"/>
      <c r="BI186" s="36"/>
      <c r="BJ186" s="36"/>
      <c r="BK186" s="36"/>
      <c r="BL186" s="36"/>
      <c r="BM186" s="36"/>
      <c r="BN186" s="36"/>
      <c r="BO186" s="36"/>
      <c r="BP186" s="36"/>
      <c r="BQ186" s="2"/>
    </row>
    <row r="187" spans="16:69" s="1" customFormat="1" x14ac:dyDescent="0.25"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  <c r="AO187" s="36"/>
      <c r="AP187" s="36"/>
      <c r="AQ187" s="36"/>
      <c r="AR187" s="36"/>
      <c r="AS187" s="36"/>
      <c r="AT187" s="36"/>
      <c r="AU187" s="36"/>
      <c r="AV187" s="36"/>
      <c r="AW187" s="36"/>
      <c r="AX187" s="36"/>
      <c r="AY187" s="36"/>
      <c r="AZ187" s="36"/>
      <c r="BA187" s="36"/>
      <c r="BB187" s="36"/>
      <c r="BC187" s="36"/>
      <c r="BD187" s="36"/>
      <c r="BE187" s="36"/>
      <c r="BF187" s="36"/>
      <c r="BG187" s="36"/>
      <c r="BH187" s="36"/>
      <c r="BI187" s="36"/>
      <c r="BJ187" s="36"/>
      <c r="BK187" s="36"/>
      <c r="BL187" s="36"/>
      <c r="BM187" s="36"/>
      <c r="BN187" s="36"/>
      <c r="BO187" s="36"/>
      <c r="BP187" s="36"/>
      <c r="BQ187" s="2"/>
    </row>
    <row r="188" spans="16:69" s="1" customFormat="1" x14ac:dyDescent="0.25"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  <c r="AO188" s="36"/>
      <c r="AP188" s="36"/>
      <c r="AQ188" s="36"/>
      <c r="AR188" s="36"/>
      <c r="AS188" s="36"/>
      <c r="AT188" s="36"/>
      <c r="AU188" s="36"/>
      <c r="AV188" s="36"/>
      <c r="AW188" s="36"/>
      <c r="AX188" s="36"/>
      <c r="AY188" s="36"/>
      <c r="AZ188" s="36"/>
      <c r="BA188" s="36"/>
      <c r="BB188" s="36"/>
      <c r="BC188" s="36"/>
      <c r="BD188" s="36"/>
      <c r="BE188" s="36"/>
      <c r="BF188" s="36"/>
      <c r="BG188" s="36"/>
      <c r="BH188" s="36"/>
      <c r="BI188" s="36"/>
      <c r="BJ188" s="36"/>
      <c r="BK188" s="36"/>
      <c r="BL188" s="36"/>
      <c r="BM188" s="36"/>
      <c r="BN188" s="36"/>
      <c r="BO188" s="36"/>
      <c r="BP188" s="36"/>
      <c r="BQ188" s="2"/>
    </row>
    <row r="189" spans="16:69" s="1" customFormat="1" x14ac:dyDescent="0.25"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  <c r="AO189" s="36"/>
      <c r="AP189" s="36"/>
      <c r="AQ189" s="36"/>
      <c r="AR189" s="36"/>
      <c r="AS189" s="36"/>
      <c r="AT189" s="36"/>
      <c r="AU189" s="36"/>
      <c r="AV189" s="36"/>
      <c r="AW189" s="36"/>
      <c r="AX189" s="36"/>
      <c r="AY189" s="36"/>
      <c r="AZ189" s="36"/>
      <c r="BA189" s="36"/>
      <c r="BB189" s="36"/>
      <c r="BC189" s="36"/>
      <c r="BD189" s="36"/>
      <c r="BE189" s="36"/>
      <c r="BF189" s="36"/>
      <c r="BG189" s="36"/>
      <c r="BH189" s="36"/>
      <c r="BI189" s="36"/>
      <c r="BJ189" s="36"/>
      <c r="BK189" s="36"/>
      <c r="BL189" s="36"/>
      <c r="BM189" s="36"/>
      <c r="BN189" s="36"/>
      <c r="BO189" s="36"/>
      <c r="BP189" s="36"/>
      <c r="BQ189" s="2"/>
    </row>
    <row r="190" spans="16:69" s="1" customFormat="1" x14ac:dyDescent="0.25"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  <c r="AQ190" s="36"/>
      <c r="AR190" s="36"/>
      <c r="AS190" s="36"/>
      <c r="AT190" s="36"/>
      <c r="AU190" s="36"/>
      <c r="AV190" s="36"/>
      <c r="AW190" s="36"/>
      <c r="AX190" s="36"/>
      <c r="AY190" s="36"/>
      <c r="AZ190" s="36"/>
      <c r="BA190" s="36"/>
      <c r="BB190" s="36"/>
      <c r="BC190" s="36"/>
      <c r="BD190" s="36"/>
      <c r="BE190" s="36"/>
      <c r="BF190" s="36"/>
      <c r="BG190" s="36"/>
      <c r="BH190" s="36"/>
      <c r="BI190" s="36"/>
      <c r="BJ190" s="36"/>
      <c r="BK190" s="36"/>
      <c r="BL190" s="36"/>
      <c r="BM190" s="36"/>
      <c r="BN190" s="36"/>
      <c r="BO190" s="36"/>
      <c r="BP190" s="36"/>
      <c r="BQ190" s="2"/>
    </row>
    <row r="191" spans="16:69" s="1" customFormat="1" x14ac:dyDescent="0.25"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  <c r="AO191" s="36"/>
      <c r="AP191" s="36"/>
      <c r="AQ191" s="36"/>
      <c r="AR191" s="36"/>
      <c r="AS191" s="36"/>
      <c r="AT191" s="36"/>
      <c r="AU191" s="36"/>
      <c r="AV191" s="36"/>
      <c r="AW191" s="36"/>
      <c r="AX191" s="36"/>
      <c r="AY191" s="36"/>
      <c r="AZ191" s="36"/>
      <c r="BA191" s="36"/>
      <c r="BB191" s="36"/>
      <c r="BC191" s="36"/>
      <c r="BD191" s="36"/>
      <c r="BE191" s="36"/>
      <c r="BF191" s="36"/>
      <c r="BG191" s="36"/>
      <c r="BH191" s="36"/>
      <c r="BI191" s="36"/>
      <c r="BJ191" s="36"/>
      <c r="BK191" s="36"/>
      <c r="BL191" s="36"/>
      <c r="BM191" s="36"/>
      <c r="BN191" s="36"/>
      <c r="BO191" s="36"/>
      <c r="BP191" s="36"/>
      <c r="BQ191" s="2"/>
    </row>
    <row r="192" spans="16:69" s="1" customFormat="1" x14ac:dyDescent="0.25"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  <c r="AQ192" s="36"/>
      <c r="AR192" s="36"/>
      <c r="AS192" s="36"/>
      <c r="AT192" s="36"/>
      <c r="AU192" s="36"/>
      <c r="AV192" s="36"/>
      <c r="AW192" s="36"/>
      <c r="AX192" s="36"/>
      <c r="AY192" s="36"/>
      <c r="AZ192" s="36"/>
      <c r="BA192" s="36"/>
      <c r="BB192" s="36"/>
      <c r="BC192" s="36"/>
      <c r="BD192" s="36"/>
      <c r="BE192" s="36"/>
      <c r="BF192" s="36"/>
      <c r="BG192" s="36"/>
      <c r="BH192" s="36"/>
      <c r="BI192" s="36"/>
      <c r="BJ192" s="36"/>
      <c r="BK192" s="36"/>
      <c r="BL192" s="36"/>
      <c r="BM192" s="36"/>
      <c r="BN192" s="36"/>
      <c r="BO192" s="36"/>
      <c r="BP192" s="36"/>
      <c r="BQ192" s="2"/>
    </row>
    <row r="193" spans="16:69" s="1" customFormat="1" x14ac:dyDescent="0.25"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  <c r="AO193" s="36"/>
      <c r="AP193" s="36"/>
      <c r="AQ193" s="36"/>
      <c r="AR193" s="36"/>
      <c r="AS193" s="36"/>
      <c r="AT193" s="36"/>
      <c r="AU193" s="36"/>
      <c r="AV193" s="36"/>
      <c r="AW193" s="36"/>
      <c r="AX193" s="36"/>
      <c r="AY193" s="36"/>
      <c r="AZ193" s="36"/>
      <c r="BA193" s="36"/>
      <c r="BB193" s="36"/>
      <c r="BC193" s="36"/>
      <c r="BD193" s="36"/>
      <c r="BE193" s="36"/>
      <c r="BF193" s="36"/>
      <c r="BG193" s="36"/>
      <c r="BH193" s="36"/>
      <c r="BI193" s="36"/>
      <c r="BJ193" s="36"/>
      <c r="BK193" s="36"/>
      <c r="BL193" s="36"/>
      <c r="BM193" s="36"/>
      <c r="BN193" s="36"/>
      <c r="BO193" s="36"/>
      <c r="BP193" s="36"/>
      <c r="BQ193" s="2"/>
    </row>
    <row r="194" spans="16:69" s="1" customFormat="1" x14ac:dyDescent="0.25"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  <c r="AQ194" s="36"/>
      <c r="AR194" s="36"/>
      <c r="AS194" s="36"/>
      <c r="AT194" s="36"/>
      <c r="AU194" s="36"/>
      <c r="AV194" s="36"/>
      <c r="AW194" s="36"/>
      <c r="AX194" s="36"/>
      <c r="AY194" s="36"/>
      <c r="AZ194" s="36"/>
      <c r="BA194" s="36"/>
      <c r="BB194" s="36"/>
      <c r="BC194" s="36"/>
      <c r="BD194" s="36"/>
      <c r="BE194" s="36"/>
      <c r="BF194" s="36"/>
      <c r="BG194" s="36"/>
      <c r="BH194" s="36"/>
      <c r="BI194" s="36"/>
      <c r="BJ194" s="36"/>
      <c r="BK194" s="36"/>
      <c r="BL194" s="36"/>
      <c r="BM194" s="36"/>
      <c r="BN194" s="36"/>
      <c r="BO194" s="36"/>
      <c r="BP194" s="36"/>
      <c r="BQ194" s="2"/>
    </row>
    <row r="195" spans="16:69" s="1" customFormat="1" x14ac:dyDescent="0.25"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  <c r="AQ195" s="36"/>
      <c r="AR195" s="36"/>
      <c r="AS195" s="36"/>
      <c r="AT195" s="36"/>
      <c r="AU195" s="36"/>
      <c r="AV195" s="36"/>
      <c r="AW195" s="36"/>
      <c r="AX195" s="36"/>
      <c r="AY195" s="36"/>
      <c r="AZ195" s="36"/>
      <c r="BA195" s="36"/>
      <c r="BB195" s="36"/>
      <c r="BC195" s="36"/>
      <c r="BD195" s="36"/>
      <c r="BE195" s="36"/>
      <c r="BF195" s="36"/>
      <c r="BG195" s="36"/>
      <c r="BH195" s="36"/>
      <c r="BI195" s="36"/>
      <c r="BJ195" s="36"/>
      <c r="BK195" s="36"/>
      <c r="BL195" s="36"/>
      <c r="BM195" s="36"/>
      <c r="BN195" s="36"/>
      <c r="BO195" s="36"/>
      <c r="BP195" s="36"/>
      <c r="BQ195" s="2"/>
    </row>
    <row r="196" spans="16:69" s="1" customFormat="1" x14ac:dyDescent="0.25"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  <c r="AO196" s="36"/>
      <c r="AP196" s="36"/>
      <c r="AQ196" s="36"/>
      <c r="AR196" s="36"/>
      <c r="AS196" s="36"/>
      <c r="AT196" s="36"/>
      <c r="AU196" s="36"/>
      <c r="AV196" s="36"/>
      <c r="AW196" s="36"/>
      <c r="AX196" s="36"/>
      <c r="AY196" s="36"/>
      <c r="AZ196" s="36"/>
      <c r="BA196" s="36"/>
      <c r="BB196" s="36"/>
      <c r="BC196" s="36"/>
      <c r="BD196" s="36"/>
      <c r="BE196" s="36"/>
      <c r="BF196" s="36"/>
      <c r="BG196" s="36"/>
      <c r="BH196" s="36"/>
      <c r="BI196" s="36"/>
      <c r="BJ196" s="36"/>
      <c r="BK196" s="36"/>
      <c r="BL196" s="36"/>
      <c r="BM196" s="36"/>
      <c r="BN196" s="36"/>
      <c r="BO196" s="36"/>
      <c r="BP196" s="36"/>
      <c r="BQ196" s="2"/>
    </row>
    <row r="197" spans="16:69" s="1" customFormat="1" x14ac:dyDescent="0.25"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  <c r="AO197" s="36"/>
      <c r="AP197" s="36"/>
      <c r="AQ197" s="36"/>
      <c r="AR197" s="36"/>
      <c r="AS197" s="36"/>
      <c r="AT197" s="36"/>
      <c r="AU197" s="36"/>
      <c r="AV197" s="36"/>
      <c r="AW197" s="36"/>
      <c r="AX197" s="36"/>
      <c r="AY197" s="36"/>
      <c r="AZ197" s="36"/>
      <c r="BA197" s="36"/>
      <c r="BB197" s="36"/>
      <c r="BC197" s="36"/>
      <c r="BD197" s="36"/>
      <c r="BE197" s="36"/>
      <c r="BF197" s="36"/>
      <c r="BG197" s="36"/>
      <c r="BH197" s="36"/>
      <c r="BI197" s="36"/>
      <c r="BJ197" s="36"/>
      <c r="BK197" s="36"/>
      <c r="BL197" s="36"/>
      <c r="BM197" s="36"/>
      <c r="BN197" s="36"/>
      <c r="BO197" s="36"/>
      <c r="BP197" s="36"/>
      <c r="BQ197" s="2"/>
    </row>
    <row r="198" spans="16:69" s="1" customFormat="1" x14ac:dyDescent="0.25"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  <c r="AO198" s="36"/>
      <c r="AP198" s="36"/>
      <c r="AQ198" s="36"/>
      <c r="AR198" s="36"/>
      <c r="AS198" s="36"/>
      <c r="AT198" s="36"/>
      <c r="AU198" s="36"/>
      <c r="AV198" s="36"/>
      <c r="AW198" s="36"/>
      <c r="AX198" s="36"/>
      <c r="AY198" s="36"/>
      <c r="AZ198" s="36"/>
      <c r="BA198" s="36"/>
      <c r="BB198" s="36"/>
      <c r="BC198" s="36"/>
      <c r="BD198" s="36"/>
      <c r="BE198" s="36"/>
      <c r="BF198" s="36"/>
      <c r="BG198" s="36"/>
      <c r="BH198" s="36"/>
      <c r="BI198" s="36"/>
      <c r="BJ198" s="36"/>
      <c r="BK198" s="36"/>
      <c r="BL198" s="36"/>
      <c r="BM198" s="36"/>
      <c r="BN198" s="36"/>
      <c r="BO198" s="36"/>
      <c r="BP198" s="36"/>
      <c r="BQ198" s="2"/>
    </row>
    <row r="199" spans="16:69" s="1" customFormat="1" x14ac:dyDescent="0.25"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  <c r="AO199" s="36"/>
      <c r="AP199" s="36"/>
      <c r="AQ199" s="36"/>
      <c r="AR199" s="36"/>
      <c r="AS199" s="36"/>
      <c r="AT199" s="36"/>
      <c r="AU199" s="36"/>
      <c r="AV199" s="36"/>
      <c r="AW199" s="36"/>
      <c r="AX199" s="36"/>
      <c r="AY199" s="36"/>
      <c r="AZ199" s="36"/>
      <c r="BA199" s="36"/>
      <c r="BB199" s="36"/>
      <c r="BC199" s="36"/>
      <c r="BD199" s="36"/>
      <c r="BE199" s="36"/>
      <c r="BF199" s="36"/>
      <c r="BG199" s="36"/>
      <c r="BH199" s="36"/>
      <c r="BI199" s="36"/>
      <c r="BJ199" s="36"/>
      <c r="BK199" s="36"/>
      <c r="BL199" s="36"/>
      <c r="BM199" s="36"/>
      <c r="BN199" s="36"/>
      <c r="BO199" s="36"/>
      <c r="BP199" s="36"/>
      <c r="BQ199" s="2"/>
    </row>
    <row r="200" spans="16:69" s="1" customFormat="1" x14ac:dyDescent="0.25"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  <c r="AO200" s="36"/>
      <c r="AP200" s="36"/>
      <c r="AQ200" s="36"/>
      <c r="AR200" s="36"/>
      <c r="AS200" s="36"/>
      <c r="AT200" s="36"/>
      <c r="AU200" s="36"/>
      <c r="AV200" s="36"/>
      <c r="AW200" s="36"/>
      <c r="AX200" s="36"/>
      <c r="AY200" s="36"/>
      <c r="AZ200" s="36"/>
      <c r="BA200" s="36"/>
      <c r="BB200" s="36"/>
      <c r="BC200" s="36"/>
      <c r="BD200" s="36"/>
      <c r="BE200" s="36"/>
      <c r="BF200" s="36"/>
      <c r="BG200" s="36"/>
      <c r="BH200" s="36"/>
      <c r="BI200" s="36"/>
      <c r="BJ200" s="36"/>
      <c r="BK200" s="36"/>
      <c r="BL200" s="36"/>
      <c r="BM200" s="36"/>
      <c r="BN200" s="36"/>
      <c r="BO200" s="36"/>
      <c r="BP200" s="36"/>
      <c r="BQ200" s="2"/>
    </row>
    <row r="201" spans="16:69" s="1" customFormat="1" x14ac:dyDescent="0.25"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  <c r="AQ201" s="36"/>
      <c r="AR201" s="36"/>
      <c r="AS201" s="36"/>
      <c r="AT201" s="36"/>
      <c r="AU201" s="36"/>
      <c r="AV201" s="36"/>
      <c r="AW201" s="36"/>
      <c r="AX201" s="36"/>
      <c r="AY201" s="36"/>
      <c r="AZ201" s="36"/>
      <c r="BA201" s="36"/>
      <c r="BB201" s="36"/>
      <c r="BC201" s="36"/>
      <c r="BD201" s="36"/>
      <c r="BE201" s="36"/>
      <c r="BF201" s="36"/>
      <c r="BG201" s="36"/>
      <c r="BH201" s="36"/>
      <c r="BI201" s="36"/>
      <c r="BJ201" s="36"/>
      <c r="BK201" s="36"/>
      <c r="BL201" s="36"/>
      <c r="BM201" s="36"/>
      <c r="BN201" s="36"/>
      <c r="BO201" s="36"/>
      <c r="BP201" s="36"/>
      <c r="BQ201" s="2"/>
    </row>
    <row r="202" spans="16:69" s="1" customFormat="1" x14ac:dyDescent="0.25"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  <c r="AQ202" s="36"/>
      <c r="AR202" s="36"/>
      <c r="AS202" s="36"/>
      <c r="AT202" s="36"/>
      <c r="AU202" s="36"/>
      <c r="AV202" s="36"/>
      <c r="AW202" s="36"/>
      <c r="AX202" s="36"/>
      <c r="AY202" s="36"/>
      <c r="AZ202" s="36"/>
      <c r="BA202" s="36"/>
      <c r="BB202" s="36"/>
      <c r="BC202" s="36"/>
      <c r="BD202" s="36"/>
      <c r="BE202" s="36"/>
      <c r="BF202" s="36"/>
      <c r="BG202" s="36"/>
      <c r="BH202" s="36"/>
      <c r="BI202" s="36"/>
      <c r="BJ202" s="36"/>
      <c r="BK202" s="36"/>
      <c r="BL202" s="36"/>
      <c r="BM202" s="36"/>
      <c r="BN202" s="36"/>
      <c r="BO202" s="36"/>
      <c r="BP202" s="36"/>
      <c r="BQ202" s="2"/>
    </row>
    <row r="203" spans="16:69" s="1" customFormat="1" x14ac:dyDescent="0.25"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  <c r="AO203" s="36"/>
      <c r="AP203" s="36"/>
      <c r="AQ203" s="36"/>
      <c r="AR203" s="36"/>
      <c r="AS203" s="36"/>
      <c r="AT203" s="36"/>
      <c r="AU203" s="36"/>
      <c r="AV203" s="36"/>
      <c r="AW203" s="36"/>
      <c r="AX203" s="36"/>
      <c r="AY203" s="36"/>
      <c r="AZ203" s="36"/>
      <c r="BA203" s="36"/>
      <c r="BB203" s="36"/>
      <c r="BC203" s="36"/>
      <c r="BD203" s="36"/>
      <c r="BE203" s="36"/>
      <c r="BF203" s="36"/>
      <c r="BG203" s="36"/>
      <c r="BH203" s="36"/>
      <c r="BI203" s="36"/>
      <c r="BJ203" s="36"/>
      <c r="BK203" s="36"/>
      <c r="BL203" s="36"/>
      <c r="BM203" s="36"/>
      <c r="BN203" s="36"/>
      <c r="BO203" s="36"/>
      <c r="BP203" s="36"/>
      <c r="BQ203" s="2"/>
    </row>
    <row r="204" spans="16:69" s="1" customFormat="1" x14ac:dyDescent="0.25"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  <c r="AO204" s="36"/>
      <c r="AP204" s="36"/>
      <c r="AQ204" s="36"/>
      <c r="AR204" s="36"/>
      <c r="AS204" s="36"/>
      <c r="AT204" s="36"/>
      <c r="AU204" s="36"/>
      <c r="AV204" s="36"/>
      <c r="AW204" s="36"/>
      <c r="AX204" s="36"/>
      <c r="AY204" s="36"/>
      <c r="AZ204" s="36"/>
      <c r="BA204" s="36"/>
      <c r="BB204" s="36"/>
      <c r="BC204" s="36"/>
      <c r="BD204" s="36"/>
      <c r="BE204" s="36"/>
      <c r="BF204" s="36"/>
      <c r="BG204" s="36"/>
      <c r="BH204" s="36"/>
      <c r="BI204" s="36"/>
      <c r="BJ204" s="36"/>
      <c r="BK204" s="36"/>
      <c r="BL204" s="36"/>
      <c r="BM204" s="36"/>
      <c r="BN204" s="36"/>
      <c r="BO204" s="36"/>
      <c r="BP204" s="36"/>
      <c r="BQ204" s="2"/>
    </row>
    <row r="205" spans="16:69" s="1" customFormat="1" x14ac:dyDescent="0.25"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  <c r="AO205" s="36"/>
      <c r="AP205" s="36"/>
      <c r="AQ205" s="36"/>
      <c r="AR205" s="36"/>
      <c r="AS205" s="36"/>
      <c r="AT205" s="36"/>
      <c r="AU205" s="36"/>
      <c r="AV205" s="36"/>
      <c r="AW205" s="36"/>
      <c r="AX205" s="36"/>
      <c r="AY205" s="36"/>
      <c r="AZ205" s="36"/>
      <c r="BA205" s="36"/>
      <c r="BB205" s="36"/>
      <c r="BC205" s="36"/>
      <c r="BD205" s="36"/>
      <c r="BE205" s="36"/>
      <c r="BF205" s="36"/>
      <c r="BG205" s="36"/>
      <c r="BH205" s="36"/>
      <c r="BI205" s="36"/>
      <c r="BJ205" s="36"/>
      <c r="BK205" s="36"/>
      <c r="BL205" s="36"/>
      <c r="BM205" s="36"/>
      <c r="BN205" s="36"/>
      <c r="BO205" s="36"/>
      <c r="BP205" s="36"/>
      <c r="BQ205" s="2"/>
    </row>
    <row r="206" spans="16:69" s="1" customFormat="1" x14ac:dyDescent="0.25"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  <c r="AO206" s="36"/>
      <c r="AP206" s="36"/>
      <c r="AQ206" s="36"/>
      <c r="AR206" s="36"/>
      <c r="AS206" s="36"/>
      <c r="AT206" s="36"/>
      <c r="AU206" s="36"/>
      <c r="AV206" s="36"/>
      <c r="AW206" s="36"/>
      <c r="AX206" s="36"/>
      <c r="AY206" s="36"/>
      <c r="AZ206" s="36"/>
      <c r="BA206" s="36"/>
      <c r="BB206" s="36"/>
      <c r="BC206" s="36"/>
      <c r="BD206" s="36"/>
      <c r="BE206" s="36"/>
      <c r="BF206" s="36"/>
      <c r="BG206" s="36"/>
      <c r="BH206" s="36"/>
      <c r="BI206" s="36"/>
      <c r="BJ206" s="36"/>
      <c r="BK206" s="36"/>
      <c r="BL206" s="36"/>
      <c r="BM206" s="36"/>
      <c r="BN206" s="36"/>
      <c r="BO206" s="36"/>
      <c r="BP206" s="36"/>
      <c r="BQ206" s="2"/>
    </row>
    <row r="207" spans="16:69" s="1" customFormat="1" x14ac:dyDescent="0.25"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  <c r="AO207" s="36"/>
      <c r="AP207" s="36"/>
      <c r="AQ207" s="36"/>
      <c r="AR207" s="36"/>
      <c r="AS207" s="36"/>
      <c r="AT207" s="36"/>
      <c r="AU207" s="36"/>
      <c r="AV207" s="36"/>
      <c r="AW207" s="36"/>
      <c r="AX207" s="36"/>
      <c r="AY207" s="36"/>
      <c r="AZ207" s="36"/>
      <c r="BA207" s="36"/>
      <c r="BB207" s="36"/>
      <c r="BC207" s="36"/>
      <c r="BD207" s="36"/>
      <c r="BE207" s="36"/>
      <c r="BF207" s="36"/>
      <c r="BG207" s="36"/>
      <c r="BH207" s="36"/>
      <c r="BI207" s="36"/>
      <c r="BJ207" s="36"/>
      <c r="BK207" s="36"/>
      <c r="BL207" s="36"/>
      <c r="BM207" s="36"/>
      <c r="BN207" s="36"/>
      <c r="BO207" s="36"/>
      <c r="BP207" s="36"/>
      <c r="BQ207" s="2"/>
    </row>
    <row r="208" spans="16:69" s="1" customFormat="1" x14ac:dyDescent="0.25"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  <c r="AQ208" s="36"/>
      <c r="AR208" s="36"/>
      <c r="AS208" s="36"/>
      <c r="AT208" s="36"/>
      <c r="AU208" s="36"/>
      <c r="AV208" s="36"/>
      <c r="AW208" s="36"/>
      <c r="AX208" s="36"/>
      <c r="AY208" s="36"/>
      <c r="AZ208" s="36"/>
      <c r="BA208" s="36"/>
      <c r="BB208" s="36"/>
      <c r="BC208" s="36"/>
      <c r="BD208" s="36"/>
      <c r="BE208" s="36"/>
      <c r="BF208" s="36"/>
      <c r="BG208" s="36"/>
      <c r="BH208" s="36"/>
      <c r="BI208" s="36"/>
      <c r="BJ208" s="36"/>
      <c r="BK208" s="36"/>
      <c r="BL208" s="36"/>
      <c r="BM208" s="36"/>
      <c r="BN208" s="36"/>
      <c r="BO208" s="36"/>
      <c r="BP208" s="36"/>
      <c r="BQ208" s="2"/>
    </row>
    <row r="209" spans="16:69" s="1" customFormat="1" x14ac:dyDescent="0.25"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  <c r="AO209" s="36"/>
      <c r="AP209" s="36"/>
      <c r="AQ209" s="36"/>
      <c r="AR209" s="36"/>
      <c r="AS209" s="36"/>
      <c r="AT209" s="36"/>
      <c r="AU209" s="36"/>
      <c r="AV209" s="36"/>
      <c r="AW209" s="36"/>
      <c r="AX209" s="36"/>
      <c r="AY209" s="36"/>
      <c r="AZ209" s="36"/>
      <c r="BA209" s="36"/>
      <c r="BB209" s="36"/>
      <c r="BC209" s="36"/>
      <c r="BD209" s="36"/>
      <c r="BE209" s="36"/>
      <c r="BF209" s="36"/>
      <c r="BG209" s="36"/>
      <c r="BH209" s="36"/>
      <c r="BI209" s="36"/>
      <c r="BJ209" s="36"/>
      <c r="BK209" s="36"/>
      <c r="BL209" s="36"/>
      <c r="BM209" s="36"/>
      <c r="BN209" s="36"/>
      <c r="BO209" s="36"/>
      <c r="BP209" s="36"/>
      <c r="BQ209" s="2"/>
    </row>
    <row r="210" spans="16:69" s="1" customFormat="1" x14ac:dyDescent="0.25"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  <c r="AO210" s="36"/>
      <c r="AP210" s="36"/>
      <c r="AQ210" s="36"/>
      <c r="AR210" s="36"/>
      <c r="AS210" s="36"/>
      <c r="AT210" s="36"/>
      <c r="AU210" s="36"/>
      <c r="AV210" s="36"/>
      <c r="AW210" s="36"/>
      <c r="AX210" s="36"/>
      <c r="AY210" s="36"/>
      <c r="AZ210" s="36"/>
      <c r="BA210" s="36"/>
      <c r="BB210" s="36"/>
      <c r="BC210" s="36"/>
      <c r="BD210" s="36"/>
      <c r="BE210" s="36"/>
      <c r="BF210" s="36"/>
      <c r="BG210" s="36"/>
      <c r="BH210" s="36"/>
      <c r="BI210" s="36"/>
      <c r="BJ210" s="36"/>
      <c r="BK210" s="36"/>
      <c r="BL210" s="36"/>
      <c r="BM210" s="36"/>
      <c r="BN210" s="36"/>
      <c r="BO210" s="36"/>
      <c r="BP210" s="36"/>
      <c r="BQ210" s="2"/>
    </row>
    <row r="211" spans="16:69" s="1" customFormat="1" x14ac:dyDescent="0.25"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  <c r="AN211" s="36"/>
      <c r="AO211" s="36"/>
      <c r="AP211" s="36"/>
      <c r="AQ211" s="36"/>
      <c r="AR211" s="36"/>
      <c r="AS211" s="36"/>
      <c r="AT211" s="36"/>
      <c r="AU211" s="36"/>
      <c r="AV211" s="36"/>
      <c r="AW211" s="36"/>
      <c r="AX211" s="36"/>
      <c r="AY211" s="36"/>
      <c r="AZ211" s="36"/>
      <c r="BA211" s="36"/>
      <c r="BB211" s="36"/>
      <c r="BC211" s="36"/>
      <c r="BD211" s="36"/>
      <c r="BE211" s="36"/>
      <c r="BF211" s="36"/>
      <c r="BG211" s="36"/>
      <c r="BH211" s="36"/>
      <c r="BI211" s="36"/>
      <c r="BJ211" s="36"/>
      <c r="BK211" s="36"/>
      <c r="BL211" s="36"/>
      <c r="BM211" s="36"/>
      <c r="BN211" s="36"/>
      <c r="BO211" s="36"/>
      <c r="BP211" s="36"/>
      <c r="BQ211" s="2"/>
    </row>
    <row r="212" spans="16:69" s="1" customFormat="1" x14ac:dyDescent="0.25"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  <c r="AO212" s="36"/>
      <c r="AP212" s="36"/>
      <c r="AQ212" s="36"/>
      <c r="AR212" s="36"/>
      <c r="AS212" s="36"/>
      <c r="AT212" s="36"/>
      <c r="AU212" s="36"/>
      <c r="AV212" s="36"/>
      <c r="AW212" s="36"/>
      <c r="AX212" s="36"/>
      <c r="AY212" s="36"/>
      <c r="AZ212" s="36"/>
      <c r="BA212" s="36"/>
      <c r="BB212" s="36"/>
      <c r="BC212" s="36"/>
      <c r="BD212" s="36"/>
      <c r="BE212" s="36"/>
      <c r="BF212" s="36"/>
      <c r="BG212" s="36"/>
      <c r="BH212" s="36"/>
      <c r="BI212" s="36"/>
      <c r="BJ212" s="36"/>
      <c r="BK212" s="36"/>
      <c r="BL212" s="36"/>
      <c r="BM212" s="36"/>
      <c r="BN212" s="36"/>
      <c r="BO212" s="36"/>
      <c r="BP212" s="36"/>
      <c r="BQ212" s="2"/>
    </row>
    <row r="213" spans="16:69" s="1" customFormat="1" x14ac:dyDescent="0.25"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  <c r="AO213" s="36"/>
      <c r="AP213" s="36"/>
      <c r="AQ213" s="36"/>
      <c r="AR213" s="36"/>
      <c r="AS213" s="36"/>
      <c r="AT213" s="36"/>
      <c r="AU213" s="36"/>
      <c r="AV213" s="36"/>
      <c r="AW213" s="36"/>
      <c r="AX213" s="36"/>
      <c r="AY213" s="36"/>
      <c r="AZ213" s="36"/>
      <c r="BA213" s="36"/>
      <c r="BB213" s="36"/>
      <c r="BC213" s="36"/>
      <c r="BD213" s="36"/>
      <c r="BE213" s="36"/>
      <c r="BF213" s="36"/>
      <c r="BG213" s="36"/>
      <c r="BH213" s="36"/>
      <c r="BI213" s="36"/>
      <c r="BJ213" s="36"/>
      <c r="BK213" s="36"/>
      <c r="BL213" s="36"/>
      <c r="BM213" s="36"/>
      <c r="BN213" s="36"/>
      <c r="BO213" s="36"/>
      <c r="BP213" s="36"/>
      <c r="BQ213" s="2"/>
    </row>
    <row r="214" spans="16:69" s="1" customFormat="1" x14ac:dyDescent="0.25"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  <c r="AO214" s="36"/>
      <c r="AP214" s="36"/>
      <c r="AQ214" s="36"/>
      <c r="AR214" s="36"/>
      <c r="AS214" s="36"/>
      <c r="AT214" s="36"/>
      <c r="AU214" s="36"/>
      <c r="AV214" s="36"/>
      <c r="AW214" s="36"/>
      <c r="AX214" s="36"/>
      <c r="AY214" s="36"/>
      <c r="AZ214" s="36"/>
      <c r="BA214" s="36"/>
      <c r="BB214" s="36"/>
      <c r="BC214" s="36"/>
      <c r="BD214" s="36"/>
      <c r="BE214" s="36"/>
      <c r="BF214" s="36"/>
      <c r="BG214" s="36"/>
      <c r="BH214" s="36"/>
      <c r="BI214" s="36"/>
      <c r="BJ214" s="36"/>
      <c r="BK214" s="36"/>
      <c r="BL214" s="36"/>
      <c r="BM214" s="36"/>
      <c r="BN214" s="36"/>
      <c r="BO214" s="36"/>
      <c r="BP214" s="36"/>
      <c r="BQ214" s="2"/>
    </row>
    <row r="215" spans="16:69" s="1" customFormat="1" x14ac:dyDescent="0.25"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  <c r="AO215" s="36"/>
      <c r="AP215" s="36"/>
      <c r="AQ215" s="36"/>
      <c r="AR215" s="36"/>
      <c r="AS215" s="36"/>
      <c r="AT215" s="36"/>
      <c r="AU215" s="36"/>
      <c r="AV215" s="36"/>
      <c r="AW215" s="36"/>
      <c r="AX215" s="36"/>
      <c r="AY215" s="36"/>
      <c r="AZ215" s="36"/>
      <c r="BA215" s="36"/>
      <c r="BB215" s="36"/>
      <c r="BC215" s="36"/>
      <c r="BD215" s="36"/>
      <c r="BE215" s="36"/>
      <c r="BF215" s="36"/>
      <c r="BG215" s="36"/>
      <c r="BH215" s="36"/>
      <c r="BI215" s="36"/>
      <c r="BJ215" s="36"/>
      <c r="BK215" s="36"/>
      <c r="BL215" s="36"/>
      <c r="BM215" s="36"/>
      <c r="BN215" s="36"/>
      <c r="BO215" s="36"/>
      <c r="BP215" s="36"/>
      <c r="BQ215" s="2"/>
    </row>
    <row r="216" spans="16:69" s="1" customFormat="1" x14ac:dyDescent="0.25"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  <c r="AO216" s="36"/>
      <c r="AP216" s="36"/>
      <c r="AQ216" s="36"/>
      <c r="AR216" s="36"/>
      <c r="AS216" s="36"/>
      <c r="AT216" s="36"/>
      <c r="AU216" s="36"/>
      <c r="AV216" s="36"/>
      <c r="AW216" s="36"/>
      <c r="AX216" s="36"/>
      <c r="AY216" s="36"/>
      <c r="AZ216" s="36"/>
      <c r="BA216" s="36"/>
      <c r="BB216" s="36"/>
      <c r="BC216" s="36"/>
      <c r="BD216" s="36"/>
      <c r="BE216" s="36"/>
      <c r="BF216" s="36"/>
      <c r="BG216" s="36"/>
      <c r="BH216" s="36"/>
      <c r="BI216" s="36"/>
      <c r="BJ216" s="36"/>
      <c r="BK216" s="36"/>
      <c r="BL216" s="36"/>
      <c r="BM216" s="36"/>
      <c r="BN216" s="36"/>
      <c r="BO216" s="36"/>
      <c r="BP216" s="36"/>
      <c r="BQ216" s="2"/>
    </row>
    <row r="217" spans="16:69" s="1" customFormat="1" x14ac:dyDescent="0.25"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  <c r="AO217" s="36"/>
      <c r="AP217" s="36"/>
      <c r="AQ217" s="36"/>
      <c r="AR217" s="36"/>
      <c r="AS217" s="36"/>
      <c r="AT217" s="36"/>
      <c r="AU217" s="36"/>
      <c r="AV217" s="36"/>
      <c r="AW217" s="36"/>
      <c r="AX217" s="36"/>
      <c r="AY217" s="36"/>
      <c r="AZ217" s="36"/>
      <c r="BA217" s="36"/>
      <c r="BB217" s="36"/>
      <c r="BC217" s="36"/>
      <c r="BD217" s="36"/>
      <c r="BE217" s="36"/>
      <c r="BF217" s="36"/>
      <c r="BG217" s="36"/>
      <c r="BH217" s="36"/>
      <c r="BI217" s="36"/>
      <c r="BJ217" s="36"/>
      <c r="BK217" s="36"/>
      <c r="BL217" s="36"/>
      <c r="BM217" s="36"/>
      <c r="BN217" s="36"/>
      <c r="BO217" s="36"/>
      <c r="BP217" s="36"/>
      <c r="BQ217" s="2"/>
    </row>
    <row r="218" spans="16:69" s="1" customFormat="1" x14ac:dyDescent="0.25"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  <c r="AO218" s="36"/>
      <c r="AP218" s="36"/>
      <c r="AQ218" s="36"/>
      <c r="AR218" s="36"/>
      <c r="AS218" s="36"/>
      <c r="AT218" s="36"/>
      <c r="AU218" s="36"/>
      <c r="AV218" s="36"/>
      <c r="AW218" s="36"/>
      <c r="AX218" s="36"/>
      <c r="AY218" s="36"/>
      <c r="AZ218" s="36"/>
      <c r="BA218" s="36"/>
      <c r="BB218" s="36"/>
      <c r="BC218" s="36"/>
      <c r="BD218" s="36"/>
      <c r="BE218" s="36"/>
      <c r="BF218" s="36"/>
      <c r="BG218" s="36"/>
      <c r="BH218" s="36"/>
      <c r="BI218" s="36"/>
      <c r="BJ218" s="36"/>
      <c r="BK218" s="36"/>
      <c r="BL218" s="36"/>
      <c r="BM218" s="36"/>
      <c r="BN218" s="36"/>
      <c r="BO218" s="36"/>
      <c r="BP218" s="36"/>
      <c r="BQ218" s="2"/>
    </row>
    <row r="219" spans="16:69" s="1" customFormat="1" x14ac:dyDescent="0.25"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  <c r="AO219" s="36"/>
      <c r="AP219" s="36"/>
      <c r="AQ219" s="36"/>
      <c r="AR219" s="36"/>
      <c r="AS219" s="36"/>
      <c r="AT219" s="36"/>
      <c r="AU219" s="36"/>
      <c r="AV219" s="36"/>
      <c r="AW219" s="36"/>
      <c r="AX219" s="36"/>
      <c r="AY219" s="36"/>
      <c r="AZ219" s="36"/>
      <c r="BA219" s="36"/>
      <c r="BB219" s="36"/>
      <c r="BC219" s="36"/>
      <c r="BD219" s="36"/>
      <c r="BE219" s="36"/>
      <c r="BF219" s="36"/>
      <c r="BG219" s="36"/>
      <c r="BH219" s="36"/>
      <c r="BI219" s="36"/>
      <c r="BJ219" s="36"/>
      <c r="BK219" s="36"/>
      <c r="BL219" s="36"/>
      <c r="BM219" s="36"/>
      <c r="BN219" s="36"/>
      <c r="BO219" s="36"/>
      <c r="BP219" s="36"/>
      <c r="BQ219" s="2"/>
    </row>
    <row r="220" spans="16:69" s="1" customFormat="1" x14ac:dyDescent="0.25"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  <c r="AO220" s="36"/>
      <c r="AP220" s="36"/>
      <c r="AQ220" s="36"/>
      <c r="AR220" s="36"/>
      <c r="AS220" s="36"/>
      <c r="AT220" s="36"/>
      <c r="AU220" s="36"/>
      <c r="AV220" s="36"/>
      <c r="AW220" s="36"/>
      <c r="AX220" s="36"/>
      <c r="AY220" s="36"/>
      <c r="AZ220" s="36"/>
      <c r="BA220" s="36"/>
      <c r="BB220" s="36"/>
      <c r="BC220" s="36"/>
      <c r="BD220" s="36"/>
      <c r="BE220" s="36"/>
      <c r="BF220" s="36"/>
      <c r="BG220" s="36"/>
      <c r="BH220" s="36"/>
      <c r="BI220" s="36"/>
      <c r="BJ220" s="36"/>
      <c r="BK220" s="36"/>
      <c r="BL220" s="36"/>
      <c r="BM220" s="36"/>
      <c r="BN220" s="36"/>
      <c r="BO220" s="36"/>
      <c r="BP220" s="36"/>
      <c r="BQ220" s="2"/>
    </row>
    <row r="221" spans="16:69" s="1" customFormat="1" x14ac:dyDescent="0.25"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  <c r="AO221" s="36"/>
      <c r="AP221" s="36"/>
      <c r="AQ221" s="36"/>
      <c r="AR221" s="36"/>
      <c r="AS221" s="36"/>
      <c r="AT221" s="36"/>
      <c r="AU221" s="36"/>
      <c r="AV221" s="36"/>
      <c r="AW221" s="36"/>
      <c r="AX221" s="36"/>
      <c r="AY221" s="36"/>
      <c r="AZ221" s="36"/>
      <c r="BA221" s="36"/>
      <c r="BB221" s="36"/>
      <c r="BC221" s="36"/>
      <c r="BD221" s="36"/>
      <c r="BE221" s="36"/>
      <c r="BF221" s="36"/>
      <c r="BG221" s="36"/>
      <c r="BH221" s="36"/>
      <c r="BI221" s="36"/>
      <c r="BJ221" s="36"/>
      <c r="BK221" s="36"/>
      <c r="BL221" s="36"/>
      <c r="BM221" s="36"/>
      <c r="BN221" s="36"/>
      <c r="BO221" s="36"/>
      <c r="BP221" s="36"/>
      <c r="BQ221" s="2"/>
    </row>
    <row r="222" spans="16:69" s="1" customFormat="1" x14ac:dyDescent="0.25"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  <c r="AO222" s="36"/>
      <c r="AP222" s="36"/>
      <c r="AQ222" s="36"/>
      <c r="AR222" s="36"/>
      <c r="AS222" s="36"/>
      <c r="AT222" s="36"/>
      <c r="AU222" s="36"/>
      <c r="AV222" s="36"/>
      <c r="AW222" s="36"/>
      <c r="AX222" s="36"/>
      <c r="AY222" s="36"/>
      <c r="AZ222" s="36"/>
      <c r="BA222" s="36"/>
      <c r="BB222" s="36"/>
      <c r="BC222" s="36"/>
      <c r="BD222" s="36"/>
      <c r="BE222" s="36"/>
      <c r="BF222" s="36"/>
      <c r="BG222" s="36"/>
      <c r="BH222" s="36"/>
      <c r="BI222" s="36"/>
      <c r="BJ222" s="36"/>
      <c r="BK222" s="36"/>
      <c r="BL222" s="36"/>
      <c r="BM222" s="36"/>
      <c r="BN222" s="36"/>
      <c r="BO222" s="36"/>
      <c r="BP222" s="36"/>
      <c r="BQ222" s="2"/>
    </row>
    <row r="223" spans="16:69" s="1" customFormat="1" x14ac:dyDescent="0.25"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  <c r="AO223" s="36"/>
      <c r="AP223" s="36"/>
      <c r="AQ223" s="36"/>
      <c r="AR223" s="36"/>
      <c r="AS223" s="36"/>
      <c r="AT223" s="36"/>
      <c r="AU223" s="36"/>
      <c r="AV223" s="36"/>
      <c r="AW223" s="36"/>
      <c r="AX223" s="36"/>
      <c r="AY223" s="36"/>
      <c r="AZ223" s="36"/>
      <c r="BA223" s="36"/>
      <c r="BB223" s="36"/>
      <c r="BC223" s="36"/>
      <c r="BD223" s="36"/>
      <c r="BE223" s="36"/>
      <c r="BF223" s="36"/>
      <c r="BG223" s="36"/>
      <c r="BH223" s="36"/>
      <c r="BI223" s="36"/>
      <c r="BJ223" s="36"/>
      <c r="BK223" s="36"/>
      <c r="BL223" s="36"/>
      <c r="BM223" s="36"/>
      <c r="BN223" s="36"/>
      <c r="BO223" s="36"/>
      <c r="BP223" s="36"/>
      <c r="BQ223" s="2"/>
    </row>
    <row r="224" spans="16:69" s="1" customFormat="1" x14ac:dyDescent="0.25"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  <c r="AO224" s="36"/>
      <c r="AP224" s="36"/>
      <c r="AQ224" s="36"/>
      <c r="AR224" s="36"/>
      <c r="AS224" s="36"/>
      <c r="AT224" s="36"/>
      <c r="AU224" s="36"/>
      <c r="AV224" s="36"/>
      <c r="AW224" s="36"/>
      <c r="AX224" s="36"/>
      <c r="AY224" s="36"/>
      <c r="AZ224" s="36"/>
      <c r="BA224" s="36"/>
      <c r="BB224" s="36"/>
      <c r="BC224" s="36"/>
      <c r="BD224" s="36"/>
      <c r="BE224" s="36"/>
      <c r="BF224" s="36"/>
      <c r="BG224" s="36"/>
      <c r="BH224" s="36"/>
      <c r="BI224" s="36"/>
      <c r="BJ224" s="36"/>
      <c r="BK224" s="36"/>
      <c r="BL224" s="36"/>
      <c r="BM224" s="36"/>
      <c r="BN224" s="36"/>
      <c r="BO224" s="36"/>
      <c r="BP224" s="36"/>
      <c r="BQ224" s="2"/>
    </row>
    <row r="225" spans="16:69" s="1" customFormat="1" x14ac:dyDescent="0.25"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  <c r="AO225" s="36"/>
      <c r="AP225" s="36"/>
      <c r="AQ225" s="36"/>
      <c r="AR225" s="36"/>
      <c r="AS225" s="36"/>
      <c r="AT225" s="36"/>
      <c r="AU225" s="36"/>
      <c r="AV225" s="36"/>
      <c r="AW225" s="36"/>
      <c r="AX225" s="36"/>
      <c r="AY225" s="36"/>
      <c r="AZ225" s="36"/>
      <c r="BA225" s="36"/>
      <c r="BB225" s="36"/>
      <c r="BC225" s="36"/>
      <c r="BD225" s="36"/>
      <c r="BE225" s="36"/>
      <c r="BF225" s="36"/>
      <c r="BG225" s="36"/>
      <c r="BH225" s="36"/>
      <c r="BI225" s="36"/>
      <c r="BJ225" s="36"/>
      <c r="BK225" s="36"/>
      <c r="BL225" s="36"/>
      <c r="BM225" s="36"/>
      <c r="BN225" s="36"/>
      <c r="BO225" s="36"/>
      <c r="BP225" s="36"/>
      <c r="BQ225" s="2"/>
    </row>
    <row r="226" spans="16:69" s="1" customFormat="1" x14ac:dyDescent="0.25"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  <c r="AO226" s="36"/>
      <c r="AP226" s="36"/>
      <c r="AQ226" s="36"/>
      <c r="AR226" s="36"/>
      <c r="AS226" s="36"/>
      <c r="AT226" s="36"/>
      <c r="AU226" s="36"/>
      <c r="AV226" s="36"/>
      <c r="AW226" s="36"/>
      <c r="AX226" s="36"/>
      <c r="AY226" s="36"/>
      <c r="AZ226" s="36"/>
      <c r="BA226" s="36"/>
      <c r="BB226" s="36"/>
      <c r="BC226" s="36"/>
      <c r="BD226" s="36"/>
      <c r="BE226" s="36"/>
      <c r="BF226" s="36"/>
      <c r="BG226" s="36"/>
      <c r="BH226" s="36"/>
      <c r="BI226" s="36"/>
      <c r="BJ226" s="36"/>
      <c r="BK226" s="36"/>
      <c r="BL226" s="36"/>
      <c r="BM226" s="36"/>
      <c r="BN226" s="36"/>
      <c r="BO226" s="36"/>
      <c r="BP226" s="36"/>
      <c r="BQ226" s="2"/>
    </row>
    <row r="227" spans="16:69" s="1" customFormat="1" x14ac:dyDescent="0.25"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  <c r="AO227" s="36"/>
      <c r="AP227" s="36"/>
      <c r="AQ227" s="36"/>
      <c r="AR227" s="36"/>
      <c r="AS227" s="36"/>
      <c r="AT227" s="36"/>
      <c r="AU227" s="36"/>
      <c r="AV227" s="36"/>
      <c r="AW227" s="36"/>
      <c r="AX227" s="36"/>
      <c r="AY227" s="36"/>
      <c r="AZ227" s="36"/>
      <c r="BA227" s="36"/>
      <c r="BB227" s="36"/>
      <c r="BC227" s="36"/>
      <c r="BD227" s="36"/>
      <c r="BE227" s="36"/>
      <c r="BF227" s="36"/>
      <c r="BG227" s="36"/>
      <c r="BH227" s="36"/>
      <c r="BI227" s="36"/>
      <c r="BJ227" s="36"/>
      <c r="BK227" s="36"/>
      <c r="BL227" s="36"/>
      <c r="BM227" s="36"/>
      <c r="BN227" s="36"/>
      <c r="BO227" s="36"/>
      <c r="BP227" s="36"/>
      <c r="BQ227" s="2"/>
    </row>
    <row r="228" spans="16:69" s="1" customFormat="1" x14ac:dyDescent="0.25"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  <c r="AO228" s="36"/>
      <c r="AP228" s="36"/>
      <c r="AQ228" s="36"/>
      <c r="AR228" s="36"/>
      <c r="AS228" s="36"/>
      <c r="AT228" s="36"/>
      <c r="AU228" s="36"/>
      <c r="AV228" s="36"/>
      <c r="AW228" s="36"/>
      <c r="AX228" s="36"/>
      <c r="AY228" s="36"/>
      <c r="AZ228" s="36"/>
      <c r="BA228" s="36"/>
      <c r="BB228" s="36"/>
      <c r="BC228" s="36"/>
      <c r="BD228" s="36"/>
      <c r="BE228" s="36"/>
      <c r="BF228" s="36"/>
      <c r="BG228" s="36"/>
      <c r="BH228" s="36"/>
      <c r="BI228" s="36"/>
      <c r="BJ228" s="36"/>
      <c r="BK228" s="36"/>
      <c r="BL228" s="36"/>
      <c r="BM228" s="36"/>
      <c r="BN228" s="36"/>
      <c r="BO228" s="36"/>
      <c r="BP228" s="36"/>
      <c r="BQ228" s="2"/>
    </row>
    <row r="229" spans="16:69" s="1" customFormat="1" x14ac:dyDescent="0.25"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  <c r="AO229" s="36"/>
      <c r="AP229" s="36"/>
      <c r="AQ229" s="36"/>
      <c r="AR229" s="36"/>
      <c r="AS229" s="36"/>
      <c r="AT229" s="36"/>
      <c r="AU229" s="36"/>
      <c r="AV229" s="36"/>
      <c r="AW229" s="36"/>
      <c r="AX229" s="36"/>
      <c r="AY229" s="36"/>
      <c r="AZ229" s="36"/>
      <c r="BA229" s="36"/>
      <c r="BB229" s="36"/>
      <c r="BC229" s="36"/>
      <c r="BD229" s="36"/>
      <c r="BE229" s="36"/>
      <c r="BF229" s="36"/>
      <c r="BG229" s="36"/>
      <c r="BH229" s="36"/>
      <c r="BI229" s="36"/>
      <c r="BJ229" s="36"/>
      <c r="BK229" s="36"/>
      <c r="BL229" s="36"/>
      <c r="BM229" s="36"/>
      <c r="BN229" s="36"/>
      <c r="BO229" s="36"/>
      <c r="BP229" s="36"/>
      <c r="BQ229" s="2"/>
    </row>
    <row r="230" spans="16:69" s="1" customFormat="1" x14ac:dyDescent="0.25"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  <c r="AO230" s="36"/>
      <c r="AP230" s="36"/>
      <c r="AQ230" s="36"/>
      <c r="AR230" s="36"/>
      <c r="AS230" s="36"/>
      <c r="AT230" s="36"/>
      <c r="AU230" s="36"/>
      <c r="AV230" s="36"/>
      <c r="AW230" s="36"/>
      <c r="AX230" s="36"/>
      <c r="AY230" s="36"/>
      <c r="AZ230" s="36"/>
      <c r="BA230" s="36"/>
      <c r="BB230" s="36"/>
      <c r="BC230" s="36"/>
      <c r="BD230" s="36"/>
      <c r="BE230" s="36"/>
      <c r="BF230" s="36"/>
      <c r="BG230" s="36"/>
      <c r="BH230" s="36"/>
      <c r="BI230" s="36"/>
      <c r="BJ230" s="36"/>
      <c r="BK230" s="36"/>
      <c r="BL230" s="36"/>
      <c r="BM230" s="36"/>
      <c r="BN230" s="36"/>
      <c r="BO230" s="36"/>
      <c r="BP230" s="36"/>
      <c r="BQ230" s="2"/>
    </row>
    <row r="231" spans="16:69" s="1" customFormat="1" x14ac:dyDescent="0.25"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  <c r="AO231" s="36"/>
      <c r="AP231" s="36"/>
      <c r="AQ231" s="36"/>
      <c r="AR231" s="36"/>
      <c r="AS231" s="36"/>
      <c r="AT231" s="36"/>
      <c r="AU231" s="36"/>
      <c r="AV231" s="36"/>
      <c r="AW231" s="36"/>
      <c r="AX231" s="36"/>
      <c r="AY231" s="36"/>
      <c r="AZ231" s="36"/>
      <c r="BA231" s="36"/>
      <c r="BB231" s="36"/>
      <c r="BC231" s="36"/>
      <c r="BD231" s="36"/>
      <c r="BE231" s="36"/>
      <c r="BF231" s="36"/>
      <c r="BG231" s="36"/>
      <c r="BH231" s="36"/>
      <c r="BI231" s="36"/>
      <c r="BJ231" s="36"/>
      <c r="BK231" s="36"/>
      <c r="BL231" s="36"/>
      <c r="BM231" s="36"/>
      <c r="BN231" s="36"/>
      <c r="BO231" s="36"/>
      <c r="BP231" s="36"/>
      <c r="BQ231" s="2"/>
    </row>
    <row r="232" spans="16:69" s="1" customFormat="1" x14ac:dyDescent="0.25"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  <c r="AO232" s="36"/>
      <c r="AP232" s="36"/>
      <c r="AQ232" s="36"/>
      <c r="AR232" s="36"/>
      <c r="AS232" s="36"/>
      <c r="AT232" s="36"/>
      <c r="AU232" s="36"/>
      <c r="AV232" s="36"/>
      <c r="AW232" s="36"/>
      <c r="AX232" s="36"/>
      <c r="AY232" s="36"/>
      <c r="AZ232" s="36"/>
      <c r="BA232" s="36"/>
      <c r="BB232" s="36"/>
      <c r="BC232" s="36"/>
      <c r="BD232" s="36"/>
      <c r="BE232" s="36"/>
      <c r="BF232" s="36"/>
      <c r="BG232" s="36"/>
      <c r="BH232" s="36"/>
      <c r="BI232" s="36"/>
      <c r="BJ232" s="36"/>
      <c r="BK232" s="36"/>
      <c r="BL232" s="36"/>
      <c r="BM232" s="36"/>
      <c r="BN232" s="36"/>
      <c r="BO232" s="36"/>
      <c r="BP232" s="36"/>
      <c r="BQ232" s="2"/>
    </row>
    <row r="233" spans="16:69" s="1" customFormat="1" x14ac:dyDescent="0.25"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  <c r="AO233" s="36"/>
      <c r="AP233" s="36"/>
      <c r="AQ233" s="36"/>
      <c r="AR233" s="36"/>
      <c r="AS233" s="36"/>
      <c r="AT233" s="36"/>
      <c r="AU233" s="36"/>
      <c r="AV233" s="36"/>
      <c r="AW233" s="36"/>
      <c r="AX233" s="36"/>
      <c r="AY233" s="36"/>
      <c r="AZ233" s="36"/>
      <c r="BA233" s="36"/>
      <c r="BB233" s="36"/>
      <c r="BC233" s="36"/>
      <c r="BD233" s="36"/>
      <c r="BE233" s="36"/>
      <c r="BF233" s="36"/>
      <c r="BG233" s="36"/>
      <c r="BH233" s="36"/>
      <c r="BI233" s="36"/>
      <c r="BJ233" s="36"/>
      <c r="BK233" s="36"/>
      <c r="BL233" s="36"/>
      <c r="BM233" s="36"/>
      <c r="BN233" s="36"/>
      <c r="BO233" s="36"/>
      <c r="BP233" s="36"/>
      <c r="BQ233" s="2"/>
    </row>
    <row r="234" spans="16:69" s="1" customFormat="1" x14ac:dyDescent="0.25"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  <c r="AO234" s="36"/>
      <c r="AP234" s="36"/>
      <c r="AQ234" s="36"/>
      <c r="AR234" s="36"/>
      <c r="AS234" s="36"/>
      <c r="AT234" s="36"/>
      <c r="AU234" s="36"/>
      <c r="AV234" s="36"/>
      <c r="AW234" s="36"/>
      <c r="AX234" s="36"/>
      <c r="AY234" s="36"/>
      <c r="AZ234" s="36"/>
      <c r="BA234" s="36"/>
      <c r="BB234" s="36"/>
      <c r="BC234" s="36"/>
      <c r="BD234" s="36"/>
      <c r="BE234" s="36"/>
      <c r="BF234" s="36"/>
      <c r="BG234" s="36"/>
      <c r="BH234" s="36"/>
      <c r="BI234" s="36"/>
      <c r="BJ234" s="36"/>
      <c r="BK234" s="36"/>
      <c r="BL234" s="36"/>
      <c r="BM234" s="36"/>
      <c r="BN234" s="36"/>
      <c r="BO234" s="36"/>
      <c r="BP234" s="36"/>
      <c r="BQ234" s="2"/>
    </row>
    <row r="235" spans="16:69" s="1" customFormat="1" x14ac:dyDescent="0.25"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  <c r="AO235" s="36"/>
      <c r="AP235" s="36"/>
      <c r="AQ235" s="36"/>
      <c r="AR235" s="36"/>
      <c r="AS235" s="36"/>
      <c r="AT235" s="36"/>
      <c r="AU235" s="36"/>
      <c r="AV235" s="36"/>
      <c r="AW235" s="36"/>
      <c r="AX235" s="36"/>
      <c r="AY235" s="36"/>
      <c r="AZ235" s="36"/>
      <c r="BA235" s="36"/>
      <c r="BB235" s="36"/>
      <c r="BC235" s="36"/>
      <c r="BD235" s="36"/>
      <c r="BE235" s="36"/>
      <c r="BF235" s="36"/>
      <c r="BG235" s="36"/>
      <c r="BH235" s="36"/>
      <c r="BI235" s="36"/>
      <c r="BJ235" s="36"/>
      <c r="BK235" s="36"/>
      <c r="BL235" s="36"/>
      <c r="BM235" s="36"/>
      <c r="BN235" s="36"/>
      <c r="BO235" s="36"/>
      <c r="BP235" s="36"/>
      <c r="BQ235" s="2"/>
    </row>
    <row r="236" spans="16:69" s="1" customFormat="1" x14ac:dyDescent="0.25"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  <c r="AO236" s="36"/>
      <c r="AP236" s="36"/>
      <c r="AQ236" s="36"/>
      <c r="AR236" s="36"/>
      <c r="AS236" s="36"/>
      <c r="AT236" s="36"/>
      <c r="AU236" s="36"/>
      <c r="AV236" s="36"/>
      <c r="AW236" s="36"/>
      <c r="AX236" s="36"/>
      <c r="AY236" s="36"/>
      <c r="AZ236" s="36"/>
      <c r="BA236" s="36"/>
      <c r="BB236" s="36"/>
      <c r="BC236" s="36"/>
      <c r="BD236" s="36"/>
      <c r="BE236" s="36"/>
      <c r="BF236" s="36"/>
      <c r="BG236" s="36"/>
      <c r="BH236" s="36"/>
      <c r="BI236" s="36"/>
      <c r="BJ236" s="36"/>
      <c r="BK236" s="36"/>
      <c r="BL236" s="36"/>
      <c r="BM236" s="36"/>
      <c r="BN236" s="36"/>
      <c r="BO236" s="36"/>
      <c r="BP236" s="36"/>
      <c r="BQ236" s="2"/>
    </row>
    <row r="237" spans="16:69" s="1" customFormat="1" x14ac:dyDescent="0.25"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  <c r="AN237" s="36"/>
      <c r="AO237" s="36"/>
      <c r="AP237" s="36"/>
      <c r="AQ237" s="36"/>
      <c r="AR237" s="36"/>
      <c r="AS237" s="36"/>
      <c r="AT237" s="36"/>
      <c r="AU237" s="36"/>
      <c r="AV237" s="36"/>
      <c r="AW237" s="36"/>
      <c r="AX237" s="36"/>
      <c r="AY237" s="36"/>
      <c r="AZ237" s="36"/>
      <c r="BA237" s="36"/>
      <c r="BB237" s="36"/>
      <c r="BC237" s="36"/>
      <c r="BD237" s="36"/>
      <c r="BE237" s="36"/>
      <c r="BF237" s="36"/>
      <c r="BG237" s="36"/>
      <c r="BH237" s="36"/>
      <c r="BI237" s="36"/>
      <c r="BJ237" s="36"/>
      <c r="BK237" s="36"/>
      <c r="BL237" s="36"/>
      <c r="BM237" s="36"/>
      <c r="BN237" s="36"/>
      <c r="BO237" s="36"/>
      <c r="BP237" s="36"/>
      <c r="BQ237" s="2"/>
    </row>
    <row r="238" spans="16:69" s="1" customFormat="1" x14ac:dyDescent="0.25"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  <c r="AO238" s="36"/>
      <c r="AP238" s="36"/>
      <c r="AQ238" s="36"/>
      <c r="AR238" s="36"/>
      <c r="AS238" s="36"/>
      <c r="AT238" s="36"/>
      <c r="AU238" s="36"/>
      <c r="AV238" s="36"/>
      <c r="AW238" s="36"/>
      <c r="AX238" s="36"/>
      <c r="AY238" s="36"/>
      <c r="AZ238" s="36"/>
      <c r="BA238" s="36"/>
      <c r="BB238" s="36"/>
      <c r="BC238" s="36"/>
      <c r="BD238" s="36"/>
      <c r="BE238" s="36"/>
      <c r="BF238" s="36"/>
      <c r="BG238" s="36"/>
      <c r="BH238" s="36"/>
      <c r="BI238" s="36"/>
      <c r="BJ238" s="36"/>
      <c r="BK238" s="36"/>
      <c r="BL238" s="36"/>
      <c r="BM238" s="36"/>
      <c r="BN238" s="36"/>
      <c r="BO238" s="36"/>
      <c r="BP238" s="36"/>
      <c r="BQ238" s="2"/>
    </row>
    <row r="239" spans="16:69" s="1" customFormat="1" x14ac:dyDescent="0.25"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  <c r="AO239" s="36"/>
      <c r="AP239" s="36"/>
      <c r="AQ239" s="36"/>
      <c r="AR239" s="36"/>
      <c r="AS239" s="36"/>
      <c r="AT239" s="36"/>
      <c r="AU239" s="36"/>
      <c r="AV239" s="36"/>
      <c r="AW239" s="36"/>
      <c r="AX239" s="36"/>
      <c r="AY239" s="36"/>
      <c r="AZ239" s="36"/>
      <c r="BA239" s="36"/>
      <c r="BB239" s="36"/>
      <c r="BC239" s="36"/>
      <c r="BD239" s="36"/>
      <c r="BE239" s="36"/>
      <c r="BF239" s="36"/>
      <c r="BG239" s="36"/>
      <c r="BH239" s="36"/>
      <c r="BI239" s="36"/>
      <c r="BJ239" s="36"/>
      <c r="BK239" s="36"/>
      <c r="BL239" s="36"/>
      <c r="BM239" s="36"/>
      <c r="BN239" s="36"/>
      <c r="BO239" s="36"/>
      <c r="BP239" s="36"/>
      <c r="BQ239" s="2"/>
    </row>
    <row r="240" spans="16:69" s="1" customFormat="1" x14ac:dyDescent="0.25"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  <c r="AO240" s="36"/>
      <c r="AP240" s="36"/>
      <c r="AQ240" s="36"/>
      <c r="AR240" s="36"/>
      <c r="AS240" s="36"/>
      <c r="AT240" s="36"/>
      <c r="AU240" s="36"/>
      <c r="AV240" s="36"/>
      <c r="AW240" s="36"/>
      <c r="AX240" s="36"/>
      <c r="AY240" s="36"/>
      <c r="AZ240" s="36"/>
      <c r="BA240" s="36"/>
      <c r="BB240" s="36"/>
      <c r="BC240" s="36"/>
      <c r="BD240" s="36"/>
      <c r="BE240" s="36"/>
      <c r="BF240" s="36"/>
      <c r="BG240" s="36"/>
      <c r="BH240" s="36"/>
      <c r="BI240" s="36"/>
      <c r="BJ240" s="36"/>
      <c r="BK240" s="36"/>
      <c r="BL240" s="36"/>
      <c r="BM240" s="36"/>
      <c r="BN240" s="36"/>
      <c r="BO240" s="36"/>
      <c r="BP240" s="36"/>
      <c r="BQ240" s="2"/>
    </row>
    <row r="241" spans="16:69" s="1" customFormat="1" x14ac:dyDescent="0.25"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  <c r="AN241" s="36"/>
      <c r="AO241" s="36"/>
      <c r="AP241" s="36"/>
      <c r="AQ241" s="36"/>
      <c r="AR241" s="36"/>
      <c r="AS241" s="36"/>
      <c r="AT241" s="36"/>
      <c r="AU241" s="36"/>
      <c r="AV241" s="36"/>
      <c r="AW241" s="36"/>
      <c r="AX241" s="36"/>
      <c r="AY241" s="36"/>
      <c r="AZ241" s="36"/>
      <c r="BA241" s="36"/>
      <c r="BB241" s="36"/>
      <c r="BC241" s="36"/>
      <c r="BD241" s="36"/>
      <c r="BE241" s="36"/>
      <c r="BF241" s="36"/>
      <c r="BG241" s="36"/>
      <c r="BH241" s="36"/>
      <c r="BI241" s="36"/>
      <c r="BJ241" s="36"/>
      <c r="BK241" s="36"/>
      <c r="BL241" s="36"/>
      <c r="BM241" s="36"/>
      <c r="BN241" s="36"/>
      <c r="BO241" s="36"/>
      <c r="BP241" s="36"/>
      <c r="BQ241" s="2"/>
    </row>
    <row r="242" spans="16:69" s="1" customFormat="1" x14ac:dyDescent="0.25"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  <c r="AO242" s="36"/>
      <c r="AP242" s="36"/>
      <c r="AQ242" s="36"/>
      <c r="AR242" s="36"/>
      <c r="AS242" s="36"/>
      <c r="AT242" s="36"/>
      <c r="AU242" s="36"/>
      <c r="AV242" s="36"/>
      <c r="AW242" s="36"/>
      <c r="AX242" s="36"/>
      <c r="AY242" s="36"/>
      <c r="AZ242" s="36"/>
      <c r="BA242" s="36"/>
      <c r="BB242" s="36"/>
      <c r="BC242" s="36"/>
      <c r="BD242" s="36"/>
      <c r="BE242" s="36"/>
      <c r="BF242" s="36"/>
      <c r="BG242" s="36"/>
      <c r="BH242" s="36"/>
      <c r="BI242" s="36"/>
      <c r="BJ242" s="36"/>
      <c r="BK242" s="36"/>
      <c r="BL242" s="36"/>
      <c r="BM242" s="36"/>
      <c r="BN242" s="36"/>
      <c r="BO242" s="36"/>
      <c r="BP242" s="36"/>
      <c r="BQ242" s="2"/>
    </row>
    <row r="243" spans="16:69" s="1" customFormat="1" x14ac:dyDescent="0.25"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  <c r="AO243" s="36"/>
      <c r="AP243" s="36"/>
      <c r="AQ243" s="36"/>
      <c r="AR243" s="36"/>
      <c r="AS243" s="36"/>
      <c r="AT243" s="36"/>
      <c r="AU243" s="36"/>
      <c r="AV243" s="36"/>
      <c r="AW243" s="36"/>
      <c r="AX243" s="36"/>
      <c r="AY243" s="36"/>
      <c r="AZ243" s="36"/>
      <c r="BA243" s="36"/>
      <c r="BB243" s="36"/>
      <c r="BC243" s="36"/>
      <c r="BD243" s="36"/>
      <c r="BE243" s="36"/>
      <c r="BF243" s="36"/>
      <c r="BG243" s="36"/>
      <c r="BH243" s="36"/>
      <c r="BI243" s="36"/>
      <c r="BJ243" s="36"/>
      <c r="BK243" s="36"/>
      <c r="BL243" s="36"/>
      <c r="BM243" s="36"/>
      <c r="BN243" s="36"/>
      <c r="BO243" s="36"/>
      <c r="BP243" s="36"/>
      <c r="BQ243" s="2"/>
    </row>
    <row r="244" spans="16:69" s="1" customFormat="1" x14ac:dyDescent="0.25"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  <c r="AO244" s="36"/>
      <c r="AP244" s="36"/>
      <c r="AQ244" s="36"/>
      <c r="AR244" s="36"/>
      <c r="AS244" s="36"/>
      <c r="AT244" s="36"/>
      <c r="AU244" s="36"/>
      <c r="AV244" s="36"/>
      <c r="AW244" s="36"/>
      <c r="AX244" s="36"/>
      <c r="AY244" s="36"/>
      <c r="AZ244" s="36"/>
      <c r="BA244" s="36"/>
      <c r="BB244" s="36"/>
      <c r="BC244" s="36"/>
      <c r="BD244" s="36"/>
      <c r="BE244" s="36"/>
      <c r="BF244" s="36"/>
      <c r="BG244" s="36"/>
      <c r="BH244" s="36"/>
      <c r="BI244" s="36"/>
      <c r="BJ244" s="36"/>
      <c r="BK244" s="36"/>
      <c r="BL244" s="36"/>
      <c r="BM244" s="36"/>
      <c r="BN244" s="36"/>
      <c r="BO244" s="36"/>
      <c r="BP244" s="36"/>
      <c r="BQ244" s="2"/>
    </row>
    <row r="245" spans="16:69" s="1" customFormat="1" x14ac:dyDescent="0.25"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  <c r="AO245" s="36"/>
      <c r="AP245" s="36"/>
      <c r="AQ245" s="36"/>
      <c r="AR245" s="36"/>
      <c r="AS245" s="36"/>
      <c r="AT245" s="36"/>
      <c r="AU245" s="36"/>
      <c r="AV245" s="36"/>
      <c r="AW245" s="36"/>
      <c r="AX245" s="36"/>
      <c r="AY245" s="36"/>
      <c r="AZ245" s="36"/>
      <c r="BA245" s="36"/>
      <c r="BB245" s="36"/>
      <c r="BC245" s="36"/>
      <c r="BD245" s="36"/>
      <c r="BE245" s="36"/>
      <c r="BF245" s="36"/>
      <c r="BG245" s="36"/>
      <c r="BH245" s="36"/>
      <c r="BI245" s="36"/>
      <c r="BJ245" s="36"/>
      <c r="BK245" s="36"/>
      <c r="BL245" s="36"/>
      <c r="BM245" s="36"/>
      <c r="BN245" s="36"/>
      <c r="BO245" s="36"/>
      <c r="BP245" s="36"/>
      <c r="BQ245" s="2"/>
    </row>
    <row r="246" spans="16:69" s="1" customFormat="1" x14ac:dyDescent="0.25"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  <c r="AO246" s="36"/>
      <c r="AP246" s="36"/>
      <c r="AQ246" s="36"/>
      <c r="AR246" s="36"/>
      <c r="AS246" s="36"/>
      <c r="AT246" s="36"/>
      <c r="AU246" s="36"/>
      <c r="AV246" s="36"/>
      <c r="AW246" s="36"/>
      <c r="AX246" s="36"/>
      <c r="AY246" s="36"/>
      <c r="AZ246" s="36"/>
      <c r="BA246" s="36"/>
      <c r="BB246" s="36"/>
      <c r="BC246" s="36"/>
      <c r="BD246" s="36"/>
      <c r="BE246" s="36"/>
      <c r="BF246" s="36"/>
      <c r="BG246" s="36"/>
      <c r="BH246" s="36"/>
      <c r="BI246" s="36"/>
      <c r="BJ246" s="36"/>
      <c r="BK246" s="36"/>
      <c r="BL246" s="36"/>
      <c r="BM246" s="36"/>
      <c r="BN246" s="36"/>
      <c r="BO246" s="36"/>
      <c r="BP246" s="36"/>
      <c r="BQ246" s="2"/>
    </row>
    <row r="247" spans="16:69" s="1" customFormat="1" x14ac:dyDescent="0.25"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  <c r="AO247" s="36"/>
      <c r="AP247" s="36"/>
      <c r="AQ247" s="36"/>
      <c r="AR247" s="36"/>
      <c r="AS247" s="36"/>
      <c r="AT247" s="36"/>
      <c r="AU247" s="36"/>
      <c r="AV247" s="36"/>
      <c r="AW247" s="36"/>
      <c r="AX247" s="36"/>
      <c r="AY247" s="36"/>
      <c r="AZ247" s="36"/>
      <c r="BA247" s="36"/>
      <c r="BB247" s="36"/>
      <c r="BC247" s="36"/>
      <c r="BD247" s="36"/>
      <c r="BE247" s="36"/>
      <c r="BF247" s="36"/>
      <c r="BG247" s="36"/>
      <c r="BH247" s="36"/>
      <c r="BI247" s="36"/>
      <c r="BJ247" s="36"/>
      <c r="BK247" s="36"/>
      <c r="BL247" s="36"/>
      <c r="BM247" s="36"/>
      <c r="BN247" s="36"/>
      <c r="BO247" s="36"/>
      <c r="BP247" s="36"/>
      <c r="BQ247" s="2"/>
    </row>
    <row r="248" spans="16:69" s="1" customFormat="1" x14ac:dyDescent="0.25"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  <c r="AO248" s="36"/>
      <c r="AP248" s="36"/>
      <c r="AQ248" s="36"/>
      <c r="AR248" s="36"/>
      <c r="AS248" s="36"/>
      <c r="AT248" s="36"/>
      <c r="AU248" s="36"/>
      <c r="AV248" s="36"/>
      <c r="AW248" s="36"/>
      <c r="AX248" s="36"/>
      <c r="AY248" s="36"/>
      <c r="AZ248" s="36"/>
      <c r="BA248" s="36"/>
      <c r="BB248" s="36"/>
      <c r="BC248" s="36"/>
      <c r="BD248" s="36"/>
      <c r="BE248" s="36"/>
      <c r="BF248" s="36"/>
      <c r="BG248" s="36"/>
      <c r="BH248" s="36"/>
      <c r="BI248" s="36"/>
      <c r="BJ248" s="36"/>
      <c r="BK248" s="36"/>
      <c r="BL248" s="36"/>
      <c r="BM248" s="36"/>
      <c r="BN248" s="36"/>
      <c r="BO248" s="36"/>
      <c r="BP248" s="36"/>
      <c r="BQ248" s="2"/>
    </row>
    <row r="249" spans="16:69" s="1" customFormat="1" x14ac:dyDescent="0.25"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  <c r="AO249" s="36"/>
      <c r="AP249" s="36"/>
      <c r="AQ249" s="36"/>
      <c r="AR249" s="36"/>
      <c r="AS249" s="36"/>
      <c r="AT249" s="36"/>
      <c r="AU249" s="36"/>
      <c r="AV249" s="36"/>
      <c r="AW249" s="36"/>
      <c r="AX249" s="36"/>
      <c r="AY249" s="36"/>
      <c r="AZ249" s="36"/>
      <c r="BA249" s="36"/>
      <c r="BB249" s="36"/>
      <c r="BC249" s="36"/>
      <c r="BD249" s="36"/>
      <c r="BE249" s="36"/>
      <c r="BF249" s="36"/>
      <c r="BG249" s="36"/>
      <c r="BH249" s="36"/>
      <c r="BI249" s="36"/>
      <c r="BJ249" s="36"/>
      <c r="BK249" s="36"/>
      <c r="BL249" s="36"/>
      <c r="BM249" s="36"/>
      <c r="BN249" s="36"/>
      <c r="BO249" s="36"/>
      <c r="BP249" s="36"/>
      <c r="BQ249" s="2"/>
    </row>
    <row r="250" spans="16:69" s="1" customFormat="1" x14ac:dyDescent="0.25"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  <c r="AO250" s="36"/>
      <c r="AP250" s="36"/>
      <c r="AQ250" s="36"/>
      <c r="AR250" s="36"/>
      <c r="AS250" s="36"/>
      <c r="AT250" s="36"/>
      <c r="AU250" s="36"/>
      <c r="AV250" s="36"/>
      <c r="AW250" s="36"/>
      <c r="AX250" s="36"/>
      <c r="AY250" s="36"/>
      <c r="AZ250" s="36"/>
      <c r="BA250" s="36"/>
      <c r="BB250" s="36"/>
      <c r="BC250" s="36"/>
      <c r="BD250" s="36"/>
      <c r="BE250" s="36"/>
      <c r="BF250" s="36"/>
      <c r="BG250" s="36"/>
      <c r="BH250" s="36"/>
      <c r="BI250" s="36"/>
      <c r="BJ250" s="36"/>
      <c r="BK250" s="36"/>
      <c r="BL250" s="36"/>
      <c r="BM250" s="36"/>
      <c r="BN250" s="36"/>
      <c r="BO250" s="36"/>
      <c r="BP250" s="36"/>
      <c r="BQ250" s="2"/>
    </row>
    <row r="251" spans="16:69" s="1" customFormat="1" x14ac:dyDescent="0.25"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  <c r="AQ251" s="36"/>
      <c r="AR251" s="36"/>
      <c r="AS251" s="36"/>
      <c r="AT251" s="36"/>
      <c r="AU251" s="36"/>
      <c r="AV251" s="36"/>
      <c r="AW251" s="36"/>
      <c r="AX251" s="36"/>
      <c r="AY251" s="36"/>
      <c r="AZ251" s="36"/>
      <c r="BA251" s="36"/>
      <c r="BB251" s="36"/>
      <c r="BC251" s="36"/>
      <c r="BD251" s="36"/>
      <c r="BE251" s="36"/>
      <c r="BF251" s="36"/>
      <c r="BG251" s="36"/>
      <c r="BH251" s="36"/>
      <c r="BI251" s="36"/>
      <c r="BJ251" s="36"/>
      <c r="BK251" s="36"/>
      <c r="BL251" s="36"/>
      <c r="BM251" s="36"/>
      <c r="BN251" s="36"/>
      <c r="BO251" s="36"/>
      <c r="BP251" s="36"/>
      <c r="BQ251" s="2"/>
    </row>
    <row r="252" spans="16:69" s="1" customFormat="1" x14ac:dyDescent="0.25"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  <c r="AN252" s="36"/>
      <c r="AO252" s="36"/>
      <c r="AP252" s="36"/>
      <c r="AQ252" s="36"/>
      <c r="AR252" s="36"/>
      <c r="AS252" s="36"/>
      <c r="AT252" s="36"/>
      <c r="AU252" s="36"/>
      <c r="AV252" s="36"/>
      <c r="AW252" s="36"/>
      <c r="AX252" s="36"/>
      <c r="AY252" s="36"/>
      <c r="AZ252" s="36"/>
      <c r="BA252" s="36"/>
      <c r="BB252" s="36"/>
      <c r="BC252" s="36"/>
      <c r="BD252" s="36"/>
      <c r="BE252" s="36"/>
      <c r="BF252" s="36"/>
      <c r="BG252" s="36"/>
      <c r="BH252" s="36"/>
      <c r="BI252" s="36"/>
      <c r="BJ252" s="36"/>
      <c r="BK252" s="36"/>
      <c r="BL252" s="36"/>
      <c r="BM252" s="36"/>
      <c r="BN252" s="36"/>
      <c r="BO252" s="36"/>
      <c r="BP252" s="36"/>
      <c r="BQ252" s="2"/>
    </row>
    <row r="253" spans="16:69" s="1" customFormat="1" x14ac:dyDescent="0.25"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  <c r="AO253" s="36"/>
      <c r="AP253" s="36"/>
      <c r="AQ253" s="36"/>
      <c r="AR253" s="36"/>
      <c r="AS253" s="36"/>
      <c r="AT253" s="36"/>
      <c r="AU253" s="36"/>
      <c r="AV253" s="36"/>
      <c r="AW253" s="36"/>
      <c r="AX253" s="36"/>
      <c r="AY253" s="36"/>
      <c r="AZ253" s="36"/>
      <c r="BA253" s="36"/>
      <c r="BB253" s="36"/>
      <c r="BC253" s="36"/>
      <c r="BD253" s="36"/>
      <c r="BE253" s="36"/>
      <c r="BF253" s="36"/>
      <c r="BG253" s="36"/>
      <c r="BH253" s="36"/>
      <c r="BI253" s="36"/>
      <c r="BJ253" s="36"/>
      <c r="BK253" s="36"/>
      <c r="BL253" s="36"/>
      <c r="BM253" s="36"/>
      <c r="BN253" s="36"/>
      <c r="BO253" s="36"/>
      <c r="BP253" s="36"/>
      <c r="BQ253" s="2"/>
    </row>
    <row r="254" spans="16:69" s="1" customFormat="1" x14ac:dyDescent="0.25"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  <c r="AO254" s="36"/>
      <c r="AP254" s="36"/>
      <c r="AQ254" s="36"/>
      <c r="AR254" s="36"/>
      <c r="AS254" s="36"/>
      <c r="AT254" s="36"/>
      <c r="AU254" s="36"/>
      <c r="AV254" s="36"/>
      <c r="AW254" s="36"/>
      <c r="AX254" s="36"/>
      <c r="AY254" s="36"/>
      <c r="AZ254" s="36"/>
      <c r="BA254" s="36"/>
      <c r="BB254" s="36"/>
      <c r="BC254" s="36"/>
      <c r="BD254" s="36"/>
      <c r="BE254" s="36"/>
      <c r="BF254" s="36"/>
      <c r="BG254" s="36"/>
      <c r="BH254" s="36"/>
      <c r="BI254" s="36"/>
      <c r="BJ254" s="36"/>
      <c r="BK254" s="36"/>
      <c r="BL254" s="36"/>
      <c r="BM254" s="36"/>
      <c r="BN254" s="36"/>
      <c r="BO254" s="36"/>
      <c r="BP254" s="36"/>
      <c r="BQ254" s="2"/>
    </row>
    <row r="255" spans="16:69" s="1" customFormat="1" x14ac:dyDescent="0.25"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  <c r="AO255" s="36"/>
      <c r="AP255" s="36"/>
      <c r="AQ255" s="36"/>
      <c r="AR255" s="36"/>
      <c r="AS255" s="36"/>
      <c r="AT255" s="36"/>
      <c r="AU255" s="36"/>
      <c r="AV255" s="36"/>
      <c r="AW255" s="36"/>
      <c r="AX255" s="36"/>
      <c r="AY255" s="36"/>
      <c r="AZ255" s="36"/>
      <c r="BA255" s="36"/>
      <c r="BB255" s="36"/>
      <c r="BC255" s="36"/>
      <c r="BD255" s="36"/>
      <c r="BE255" s="36"/>
      <c r="BF255" s="36"/>
      <c r="BG255" s="36"/>
      <c r="BH255" s="36"/>
      <c r="BI255" s="36"/>
      <c r="BJ255" s="36"/>
      <c r="BK255" s="36"/>
      <c r="BL255" s="36"/>
      <c r="BM255" s="36"/>
      <c r="BN255" s="36"/>
      <c r="BO255" s="36"/>
      <c r="BP255" s="36"/>
      <c r="BQ255" s="2"/>
    </row>
    <row r="256" spans="16:69" s="1" customFormat="1" x14ac:dyDescent="0.25"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  <c r="AO256" s="36"/>
      <c r="AP256" s="36"/>
      <c r="AQ256" s="36"/>
      <c r="AR256" s="36"/>
      <c r="AS256" s="36"/>
      <c r="AT256" s="36"/>
      <c r="AU256" s="36"/>
      <c r="AV256" s="36"/>
      <c r="AW256" s="36"/>
      <c r="AX256" s="36"/>
      <c r="AY256" s="36"/>
      <c r="AZ256" s="36"/>
      <c r="BA256" s="36"/>
      <c r="BB256" s="36"/>
      <c r="BC256" s="36"/>
      <c r="BD256" s="36"/>
      <c r="BE256" s="36"/>
      <c r="BF256" s="36"/>
      <c r="BG256" s="36"/>
      <c r="BH256" s="36"/>
      <c r="BI256" s="36"/>
      <c r="BJ256" s="36"/>
      <c r="BK256" s="36"/>
      <c r="BL256" s="36"/>
      <c r="BM256" s="36"/>
      <c r="BN256" s="36"/>
      <c r="BO256" s="36"/>
      <c r="BP256" s="36"/>
      <c r="BQ256" s="2"/>
    </row>
    <row r="257" spans="16:69" s="1" customFormat="1" x14ac:dyDescent="0.25"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  <c r="AO257" s="36"/>
      <c r="AP257" s="36"/>
      <c r="AQ257" s="36"/>
      <c r="AR257" s="36"/>
      <c r="AS257" s="36"/>
      <c r="AT257" s="36"/>
      <c r="AU257" s="36"/>
      <c r="AV257" s="36"/>
      <c r="AW257" s="36"/>
      <c r="AX257" s="36"/>
      <c r="AY257" s="36"/>
      <c r="AZ257" s="36"/>
      <c r="BA257" s="36"/>
      <c r="BB257" s="36"/>
      <c r="BC257" s="36"/>
      <c r="BD257" s="36"/>
      <c r="BE257" s="36"/>
      <c r="BF257" s="36"/>
      <c r="BG257" s="36"/>
      <c r="BH257" s="36"/>
      <c r="BI257" s="36"/>
      <c r="BJ257" s="36"/>
      <c r="BK257" s="36"/>
      <c r="BL257" s="36"/>
      <c r="BM257" s="36"/>
      <c r="BN257" s="36"/>
      <c r="BO257" s="36"/>
      <c r="BP257" s="36"/>
      <c r="BQ257" s="2"/>
    </row>
    <row r="258" spans="16:69" s="1" customFormat="1" x14ac:dyDescent="0.25"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  <c r="AN258" s="36"/>
      <c r="AO258" s="36"/>
      <c r="AP258" s="36"/>
      <c r="AQ258" s="36"/>
      <c r="AR258" s="36"/>
      <c r="AS258" s="36"/>
      <c r="AT258" s="36"/>
      <c r="AU258" s="36"/>
      <c r="AV258" s="36"/>
      <c r="AW258" s="36"/>
      <c r="AX258" s="36"/>
      <c r="AY258" s="36"/>
      <c r="AZ258" s="36"/>
      <c r="BA258" s="36"/>
      <c r="BB258" s="36"/>
      <c r="BC258" s="36"/>
      <c r="BD258" s="36"/>
      <c r="BE258" s="36"/>
      <c r="BF258" s="36"/>
      <c r="BG258" s="36"/>
      <c r="BH258" s="36"/>
      <c r="BI258" s="36"/>
      <c r="BJ258" s="36"/>
      <c r="BK258" s="36"/>
      <c r="BL258" s="36"/>
      <c r="BM258" s="36"/>
      <c r="BN258" s="36"/>
      <c r="BO258" s="36"/>
      <c r="BP258" s="36"/>
      <c r="BQ258" s="2"/>
    </row>
    <row r="259" spans="16:69" s="1" customFormat="1" x14ac:dyDescent="0.25"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  <c r="AO259" s="36"/>
      <c r="AP259" s="36"/>
      <c r="AQ259" s="36"/>
      <c r="AR259" s="36"/>
      <c r="AS259" s="36"/>
      <c r="AT259" s="36"/>
      <c r="AU259" s="36"/>
      <c r="AV259" s="36"/>
      <c r="AW259" s="36"/>
      <c r="AX259" s="36"/>
      <c r="AY259" s="36"/>
      <c r="AZ259" s="36"/>
      <c r="BA259" s="36"/>
      <c r="BB259" s="36"/>
      <c r="BC259" s="36"/>
      <c r="BD259" s="36"/>
      <c r="BE259" s="36"/>
      <c r="BF259" s="36"/>
      <c r="BG259" s="36"/>
      <c r="BH259" s="36"/>
      <c r="BI259" s="36"/>
      <c r="BJ259" s="36"/>
      <c r="BK259" s="36"/>
      <c r="BL259" s="36"/>
      <c r="BM259" s="36"/>
      <c r="BN259" s="36"/>
      <c r="BO259" s="36"/>
      <c r="BP259" s="36"/>
      <c r="BQ259" s="2"/>
    </row>
    <row r="260" spans="16:69" s="1" customFormat="1" x14ac:dyDescent="0.25"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  <c r="AO260" s="36"/>
      <c r="AP260" s="36"/>
      <c r="AQ260" s="36"/>
      <c r="AR260" s="36"/>
      <c r="AS260" s="36"/>
      <c r="AT260" s="36"/>
      <c r="AU260" s="36"/>
      <c r="AV260" s="36"/>
      <c r="AW260" s="36"/>
      <c r="AX260" s="36"/>
      <c r="AY260" s="36"/>
      <c r="AZ260" s="36"/>
      <c r="BA260" s="36"/>
      <c r="BB260" s="36"/>
      <c r="BC260" s="36"/>
      <c r="BD260" s="36"/>
      <c r="BE260" s="36"/>
      <c r="BF260" s="36"/>
      <c r="BG260" s="36"/>
      <c r="BH260" s="36"/>
      <c r="BI260" s="36"/>
      <c r="BJ260" s="36"/>
      <c r="BK260" s="36"/>
      <c r="BL260" s="36"/>
      <c r="BM260" s="36"/>
      <c r="BN260" s="36"/>
      <c r="BO260" s="36"/>
      <c r="BP260" s="36"/>
      <c r="BQ260" s="2"/>
    </row>
    <row r="261" spans="16:69" s="1" customFormat="1" x14ac:dyDescent="0.25"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  <c r="AO261" s="36"/>
      <c r="AP261" s="36"/>
      <c r="AQ261" s="36"/>
      <c r="AR261" s="36"/>
      <c r="AS261" s="36"/>
      <c r="AT261" s="36"/>
      <c r="AU261" s="36"/>
      <c r="AV261" s="36"/>
      <c r="AW261" s="36"/>
      <c r="AX261" s="36"/>
      <c r="AY261" s="36"/>
      <c r="AZ261" s="36"/>
      <c r="BA261" s="36"/>
      <c r="BB261" s="36"/>
      <c r="BC261" s="36"/>
      <c r="BD261" s="36"/>
      <c r="BE261" s="36"/>
      <c r="BF261" s="36"/>
      <c r="BG261" s="36"/>
      <c r="BH261" s="36"/>
      <c r="BI261" s="36"/>
      <c r="BJ261" s="36"/>
      <c r="BK261" s="36"/>
      <c r="BL261" s="36"/>
      <c r="BM261" s="36"/>
      <c r="BN261" s="36"/>
      <c r="BO261" s="36"/>
      <c r="BP261" s="36"/>
      <c r="BQ261" s="2"/>
    </row>
    <row r="262" spans="16:69" s="1" customFormat="1" x14ac:dyDescent="0.25"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/>
      <c r="AP262" s="36"/>
      <c r="AQ262" s="36"/>
      <c r="AR262" s="36"/>
      <c r="AS262" s="36"/>
      <c r="AT262" s="36"/>
      <c r="AU262" s="36"/>
      <c r="AV262" s="36"/>
      <c r="AW262" s="36"/>
      <c r="AX262" s="36"/>
      <c r="AY262" s="36"/>
      <c r="AZ262" s="36"/>
      <c r="BA262" s="36"/>
      <c r="BB262" s="36"/>
      <c r="BC262" s="36"/>
      <c r="BD262" s="36"/>
      <c r="BE262" s="36"/>
      <c r="BF262" s="36"/>
      <c r="BG262" s="36"/>
      <c r="BH262" s="36"/>
      <c r="BI262" s="36"/>
      <c r="BJ262" s="36"/>
      <c r="BK262" s="36"/>
      <c r="BL262" s="36"/>
      <c r="BM262" s="36"/>
      <c r="BN262" s="36"/>
      <c r="BO262" s="36"/>
      <c r="BP262" s="36"/>
      <c r="BQ262" s="2"/>
    </row>
    <row r="263" spans="16:69" s="1" customFormat="1" x14ac:dyDescent="0.25"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  <c r="AO263" s="36"/>
      <c r="AP263" s="36"/>
      <c r="AQ263" s="36"/>
      <c r="AR263" s="36"/>
      <c r="AS263" s="36"/>
      <c r="AT263" s="36"/>
      <c r="AU263" s="36"/>
      <c r="AV263" s="36"/>
      <c r="AW263" s="36"/>
      <c r="AX263" s="36"/>
      <c r="AY263" s="36"/>
      <c r="AZ263" s="36"/>
      <c r="BA263" s="36"/>
      <c r="BB263" s="36"/>
      <c r="BC263" s="36"/>
      <c r="BD263" s="36"/>
      <c r="BE263" s="36"/>
      <c r="BF263" s="36"/>
      <c r="BG263" s="36"/>
      <c r="BH263" s="36"/>
      <c r="BI263" s="36"/>
      <c r="BJ263" s="36"/>
      <c r="BK263" s="36"/>
      <c r="BL263" s="36"/>
      <c r="BM263" s="36"/>
      <c r="BN263" s="36"/>
      <c r="BO263" s="36"/>
      <c r="BP263" s="36"/>
      <c r="BQ263" s="2"/>
    </row>
    <row r="264" spans="16:69" s="1" customFormat="1" x14ac:dyDescent="0.25"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  <c r="AO264" s="36"/>
      <c r="AP264" s="36"/>
      <c r="AQ264" s="36"/>
      <c r="AR264" s="36"/>
      <c r="AS264" s="36"/>
      <c r="AT264" s="36"/>
      <c r="AU264" s="36"/>
      <c r="AV264" s="36"/>
      <c r="AW264" s="36"/>
      <c r="AX264" s="36"/>
      <c r="AY264" s="36"/>
      <c r="AZ264" s="36"/>
      <c r="BA264" s="36"/>
      <c r="BB264" s="36"/>
      <c r="BC264" s="36"/>
      <c r="BD264" s="36"/>
      <c r="BE264" s="36"/>
      <c r="BF264" s="36"/>
      <c r="BG264" s="36"/>
      <c r="BH264" s="36"/>
      <c r="BI264" s="36"/>
      <c r="BJ264" s="36"/>
      <c r="BK264" s="36"/>
      <c r="BL264" s="36"/>
      <c r="BM264" s="36"/>
      <c r="BN264" s="36"/>
      <c r="BO264" s="36"/>
      <c r="BP264" s="36"/>
      <c r="BQ264" s="2"/>
    </row>
    <row r="265" spans="16:69" s="1" customFormat="1" x14ac:dyDescent="0.25"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/>
      <c r="AP265" s="36"/>
      <c r="AQ265" s="36"/>
      <c r="AR265" s="36"/>
      <c r="AS265" s="36"/>
      <c r="AT265" s="36"/>
      <c r="AU265" s="36"/>
      <c r="AV265" s="36"/>
      <c r="AW265" s="36"/>
      <c r="AX265" s="36"/>
      <c r="AY265" s="36"/>
      <c r="AZ265" s="36"/>
      <c r="BA265" s="36"/>
      <c r="BB265" s="36"/>
      <c r="BC265" s="36"/>
      <c r="BD265" s="36"/>
      <c r="BE265" s="36"/>
      <c r="BF265" s="36"/>
      <c r="BG265" s="36"/>
      <c r="BH265" s="36"/>
      <c r="BI265" s="36"/>
      <c r="BJ265" s="36"/>
      <c r="BK265" s="36"/>
      <c r="BL265" s="36"/>
      <c r="BM265" s="36"/>
      <c r="BN265" s="36"/>
      <c r="BO265" s="36"/>
      <c r="BP265" s="36"/>
      <c r="BQ265" s="2"/>
    </row>
    <row r="266" spans="16:69" s="1" customFormat="1" x14ac:dyDescent="0.25"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/>
      <c r="AP266" s="36"/>
      <c r="AQ266" s="36"/>
      <c r="AR266" s="36"/>
      <c r="AS266" s="36"/>
      <c r="AT266" s="36"/>
      <c r="AU266" s="36"/>
      <c r="AV266" s="36"/>
      <c r="AW266" s="36"/>
      <c r="AX266" s="36"/>
      <c r="AY266" s="36"/>
      <c r="AZ266" s="36"/>
      <c r="BA266" s="36"/>
      <c r="BB266" s="36"/>
      <c r="BC266" s="36"/>
      <c r="BD266" s="36"/>
      <c r="BE266" s="36"/>
      <c r="BF266" s="36"/>
      <c r="BG266" s="36"/>
      <c r="BH266" s="36"/>
      <c r="BI266" s="36"/>
      <c r="BJ266" s="36"/>
      <c r="BK266" s="36"/>
      <c r="BL266" s="36"/>
      <c r="BM266" s="36"/>
      <c r="BN266" s="36"/>
      <c r="BO266" s="36"/>
      <c r="BP266" s="36"/>
      <c r="BQ266" s="2"/>
    </row>
    <row r="267" spans="16:69" s="1" customFormat="1" x14ac:dyDescent="0.25"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36"/>
      <c r="AQ267" s="36"/>
      <c r="AR267" s="36"/>
      <c r="AS267" s="36"/>
      <c r="AT267" s="36"/>
      <c r="AU267" s="36"/>
      <c r="AV267" s="36"/>
      <c r="AW267" s="36"/>
      <c r="AX267" s="36"/>
      <c r="AY267" s="36"/>
      <c r="AZ267" s="36"/>
      <c r="BA267" s="36"/>
      <c r="BB267" s="36"/>
      <c r="BC267" s="36"/>
      <c r="BD267" s="36"/>
      <c r="BE267" s="36"/>
      <c r="BF267" s="36"/>
      <c r="BG267" s="36"/>
      <c r="BH267" s="36"/>
      <c r="BI267" s="36"/>
      <c r="BJ267" s="36"/>
      <c r="BK267" s="36"/>
      <c r="BL267" s="36"/>
      <c r="BM267" s="36"/>
      <c r="BN267" s="36"/>
      <c r="BO267" s="36"/>
      <c r="BP267" s="36"/>
      <c r="BQ267" s="2"/>
    </row>
    <row r="268" spans="16:69" s="1" customFormat="1" x14ac:dyDescent="0.25"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  <c r="AO268" s="36"/>
      <c r="AP268" s="36"/>
      <c r="AQ268" s="36"/>
      <c r="AR268" s="36"/>
      <c r="AS268" s="36"/>
      <c r="AT268" s="36"/>
      <c r="AU268" s="36"/>
      <c r="AV268" s="36"/>
      <c r="AW268" s="36"/>
      <c r="AX268" s="36"/>
      <c r="AY268" s="36"/>
      <c r="AZ268" s="36"/>
      <c r="BA268" s="36"/>
      <c r="BB268" s="36"/>
      <c r="BC268" s="36"/>
      <c r="BD268" s="36"/>
      <c r="BE268" s="36"/>
      <c r="BF268" s="36"/>
      <c r="BG268" s="36"/>
      <c r="BH268" s="36"/>
      <c r="BI268" s="36"/>
      <c r="BJ268" s="36"/>
      <c r="BK268" s="36"/>
      <c r="BL268" s="36"/>
      <c r="BM268" s="36"/>
      <c r="BN268" s="36"/>
      <c r="BO268" s="36"/>
      <c r="BP268" s="36"/>
      <c r="BQ268" s="2"/>
    </row>
    <row r="269" spans="16:69" s="1" customFormat="1" x14ac:dyDescent="0.25"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/>
      <c r="AP269" s="36"/>
      <c r="AQ269" s="36"/>
      <c r="AR269" s="36"/>
      <c r="AS269" s="36"/>
      <c r="AT269" s="36"/>
      <c r="AU269" s="36"/>
      <c r="AV269" s="36"/>
      <c r="AW269" s="36"/>
      <c r="AX269" s="36"/>
      <c r="AY269" s="36"/>
      <c r="AZ269" s="36"/>
      <c r="BA269" s="36"/>
      <c r="BB269" s="36"/>
      <c r="BC269" s="36"/>
      <c r="BD269" s="36"/>
      <c r="BE269" s="36"/>
      <c r="BF269" s="36"/>
      <c r="BG269" s="36"/>
      <c r="BH269" s="36"/>
      <c r="BI269" s="36"/>
      <c r="BJ269" s="36"/>
      <c r="BK269" s="36"/>
      <c r="BL269" s="36"/>
      <c r="BM269" s="36"/>
      <c r="BN269" s="36"/>
      <c r="BO269" s="36"/>
      <c r="BP269" s="36"/>
      <c r="BQ269" s="2"/>
    </row>
    <row r="270" spans="16:69" s="1" customFormat="1" x14ac:dyDescent="0.25"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  <c r="AO270" s="36"/>
      <c r="AP270" s="36"/>
      <c r="AQ270" s="36"/>
      <c r="AR270" s="36"/>
      <c r="AS270" s="36"/>
      <c r="AT270" s="36"/>
      <c r="AU270" s="36"/>
      <c r="AV270" s="36"/>
      <c r="AW270" s="36"/>
      <c r="AX270" s="36"/>
      <c r="AY270" s="36"/>
      <c r="AZ270" s="36"/>
      <c r="BA270" s="36"/>
      <c r="BB270" s="36"/>
      <c r="BC270" s="36"/>
      <c r="BD270" s="36"/>
      <c r="BE270" s="36"/>
      <c r="BF270" s="36"/>
      <c r="BG270" s="36"/>
      <c r="BH270" s="36"/>
      <c r="BI270" s="36"/>
      <c r="BJ270" s="36"/>
      <c r="BK270" s="36"/>
      <c r="BL270" s="36"/>
      <c r="BM270" s="36"/>
      <c r="BN270" s="36"/>
      <c r="BO270" s="36"/>
      <c r="BP270" s="36"/>
      <c r="BQ270" s="2"/>
    </row>
    <row r="271" spans="16:69" s="1" customFormat="1" x14ac:dyDescent="0.25"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  <c r="AO271" s="36"/>
      <c r="AP271" s="36"/>
      <c r="AQ271" s="36"/>
      <c r="AR271" s="36"/>
      <c r="AS271" s="36"/>
      <c r="AT271" s="36"/>
      <c r="AU271" s="36"/>
      <c r="AV271" s="36"/>
      <c r="AW271" s="36"/>
      <c r="AX271" s="36"/>
      <c r="AY271" s="36"/>
      <c r="AZ271" s="36"/>
      <c r="BA271" s="36"/>
      <c r="BB271" s="36"/>
      <c r="BC271" s="36"/>
      <c r="BD271" s="36"/>
      <c r="BE271" s="36"/>
      <c r="BF271" s="36"/>
      <c r="BG271" s="36"/>
      <c r="BH271" s="36"/>
      <c r="BI271" s="36"/>
      <c r="BJ271" s="36"/>
      <c r="BK271" s="36"/>
      <c r="BL271" s="36"/>
      <c r="BM271" s="36"/>
      <c r="BN271" s="36"/>
      <c r="BO271" s="36"/>
      <c r="BP271" s="36"/>
      <c r="BQ271" s="2"/>
    </row>
    <row r="272" spans="16:69" s="1" customFormat="1" x14ac:dyDescent="0.25"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  <c r="AO272" s="36"/>
      <c r="AP272" s="36"/>
      <c r="AQ272" s="36"/>
      <c r="AR272" s="36"/>
      <c r="AS272" s="36"/>
      <c r="AT272" s="36"/>
      <c r="AU272" s="36"/>
      <c r="AV272" s="36"/>
      <c r="AW272" s="36"/>
      <c r="AX272" s="36"/>
      <c r="AY272" s="36"/>
      <c r="AZ272" s="36"/>
      <c r="BA272" s="36"/>
      <c r="BB272" s="36"/>
      <c r="BC272" s="36"/>
      <c r="BD272" s="36"/>
      <c r="BE272" s="36"/>
      <c r="BF272" s="36"/>
      <c r="BG272" s="36"/>
      <c r="BH272" s="36"/>
      <c r="BI272" s="36"/>
      <c r="BJ272" s="36"/>
      <c r="BK272" s="36"/>
      <c r="BL272" s="36"/>
      <c r="BM272" s="36"/>
      <c r="BN272" s="36"/>
      <c r="BO272" s="36"/>
      <c r="BP272" s="36"/>
      <c r="BQ272" s="2"/>
    </row>
    <row r="273" spans="16:69" s="1" customFormat="1" x14ac:dyDescent="0.25"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  <c r="AO273" s="36"/>
      <c r="AP273" s="36"/>
      <c r="AQ273" s="36"/>
      <c r="AR273" s="36"/>
      <c r="AS273" s="36"/>
      <c r="AT273" s="36"/>
      <c r="AU273" s="36"/>
      <c r="AV273" s="36"/>
      <c r="AW273" s="36"/>
      <c r="AX273" s="36"/>
      <c r="AY273" s="36"/>
      <c r="AZ273" s="36"/>
      <c r="BA273" s="36"/>
      <c r="BB273" s="36"/>
      <c r="BC273" s="36"/>
      <c r="BD273" s="36"/>
      <c r="BE273" s="36"/>
      <c r="BF273" s="36"/>
      <c r="BG273" s="36"/>
      <c r="BH273" s="36"/>
      <c r="BI273" s="36"/>
      <c r="BJ273" s="36"/>
      <c r="BK273" s="36"/>
      <c r="BL273" s="36"/>
      <c r="BM273" s="36"/>
      <c r="BN273" s="36"/>
      <c r="BO273" s="36"/>
      <c r="BP273" s="36"/>
      <c r="BQ273" s="2"/>
    </row>
    <row r="274" spans="16:69" s="1" customFormat="1" x14ac:dyDescent="0.25"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  <c r="AO274" s="36"/>
      <c r="AP274" s="36"/>
      <c r="AQ274" s="36"/>
      <c r="AR274" s="36"/>
      <c r="AS274" s="36"/>
      <c r="AT274" s="36"/>
      <c r="AU274" s="36"/>
      <c r="AV274" s="36"/>
      <c r="AW274" s="36"/>
      <c r="AX274" s="36"/>
      <c r="AY274" s="36"/>
      <c r="AZ274" s="36"/>
      <c r="BA274" s="36"/>
      <c r="BB274" s="36"/>
      <c r="BC274" s="36"/>
      <c r="BD274" s="36"/>
      <c r="BE274" s="36"/>
      <c r="BF274" s="36"/>
      <c r="BG274" s="36"/>
      <c r="BH274" s="36"/>
      <c r="BI274" s="36"/>
      <c r="BJ274" s="36"/>
      <c r="BK274" s="36"/>
      <c r="BL274" s="36"/>
      <c r="BM274" s="36"/>
      <c r="BN274" s="36"/>
      <c r="BO274" s="36"/>
      <c r="BP274" s="36"/>
      <c r="BQ274" s="2"/>
    </row>
    <row r="275" spans="16:69" s="1" customFormat="1" x14ac:dyDescent="0.25"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  <c r="AO275" s="36"/>
      <c r="AP275" s="36"/>
      <c r="AQ275" s="36"/>
      <c r="AR275" s="36"/>
      <c r="AS275" s="36"/>
      <c r="AT275" s="36"/>
      <c r="AU275" s="36"/>
      <c r="AV275" s="36"/>
      <c r="AW275" s="36"/>
      <c r="AX275" s="36"/>
      <c r="AY275" s="36"/>
      <c r="AZ275" s="36"/>
      <c r="BA275" s="36"/>
      <c r="BB275" s="36"/>
      <c r="BC275" s="36"/>
      <c r="BD275" s="36"/>
      <c r="BE275" s="36"/>
      <c r="BF275" s="36"/>
      <c r="BG275" s="36"/>
      <c r="BH275" s="36"/>
      <c r="BI275" s="36"/>
      <c r="BJ275" s="36"/>
      <c r="BK275" s="36"/>
      <c r="BL275" s="36"/>
      <c r="BM275" s="36"/>
      <c r="BN275" s="36"/>
      <c r="BO275" s="36"/>
      <c r="BP275" s="36"/>
      <c r="BQ275" s="2"/>
    </row>
    <row r="276" spans="16:69" s="1" customFormat="1" x14ac:dyDescent="0.25"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  <c r="AO276" s="36"/>
      <c r="AP276" s="36"/>
      <c r="AQ276" s="36"/>
      <c r="AR276" s="36"/>
      <c r="AS276" s="36"/>
      <c r="AT276" s="36"/>
      <c r="AU276" s="36"/>
      <c r="AV276" s="36"/>
      <c r="AW276" s="36"/>
      <c r="AX276" s="36"/>
      <c r="AY276" s="36"/>
      <c r="AZ276" s="36"/>
      <c r="BA276" s="36"/>
      <c r="BB276" s="36"/>
      <c r="BC276" s="36"/>
      <c r="BD276" s="36"/>
      <c r="BE276" s="36"/>
      <c r="BF276" s="36"/>
      <c r="BG276" s="36"/>
      <c r="BH276" s="36"/>
      <c r="BI276" s="36"/>
      <c r="BJ276" s="36"/>
      <c r="BK276" s="36"/>
      <c r="BL276" s="36"/>
      <c r="BM276" s="36"/>
      <c r="BN276" s="36"/>
      <c r="BO276" s="36"/>
      <c r="BP276" s="36"/>
      <c r="BQ276" s="2"/>
    </row>
    <row r="277" spans="16:69" s="1" customFormat="1" x14ac:dyDescent="0.25"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  <c r="AN277" s="36"/>
      <c r="AO277" s="36"/>
      <c r="AP277" s="36"/>
      <c r="AQ277" s="36"/>
      <c r="AR277" s="36"/>
      <c r="AS277" s="36"/>
      <c r="AT277" s="36"/>
      <c r="AU277" s="36"/>
      <c r="AV277" s="36"/>
      <c r="AW277" s="36"/>
      <c r="AX277" s="36"/>
      <c r="AY277" s="36"/>
      <c r="AZ277" s="36"/>
      <c r="BA277" s="36"/>
      <c r="BB277" s="36"/>
      <c r="BC277" s="36"/>
      <c r="BD277" s="36"/>
      <c r="BE277" s="36"/>
      <c r="BF277" s="36"/>
      <c r="BG277" s="36"/>
      <c r="BH277" s="36"/>
      <c r="BI277" s="36"/>
      <c r="BJ277" s="36"/>
      <c r="BK277" s="36"/>
      <c r="BL277" s="36"/>
      <c r="BM277" s="36"/>
      <c r="BN277" s="36"/>
      <c r="BO277" s="36"/>
      <c r="BP277" s="36"/>
      <c r="BQ277" s="2"/>
    </row>
    <row r="278" spans="16:69" s="1" customFormat="1" x14ac:dyDescent="0.25"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  <c r="AN278" s="36"/>
      <c r="AO278" s="36"/>
      <c r="AP278" s="36"/>
      <c r="AQ278" s="36"/>
      <c r="AR278" s="36"/>
      <c r="AS278" s="36"/>
      <c r="AT278" s="36"/>
      <c r="AU278" s="36"/>
      <c r="AV278" s="36"/>
      <c r="AW278" s="36"/>
      <c r="AX278" s="36"/>
      <c r="AY278" s="36"/>
      <c r="AZ278" s="36"/>
      <c r="BA278" s="36"/>
      <c r="BB278" s="36"/>
      <c r="BC278" s="36"/>
      <c r="BD278" s="36"/>
      <c r="BE278" s="36"/>
      <c r="BF278" s="36"/>
      <c r="BG278" s="36"/>
      <c r="BH278" s="36"/>
      <c r="BI278" s="36"/>
      <c r="BJ278" s="36"/>
      <c r="BK278" s="36"/>
      <c r="BL278" s="36"/>
      <c r="BM278" s="36"/>
      <c r="BN278" s="36"/>
      <c r="BO278" s="36"/>
      <c r="BP278" s="36"/>
      <c r="BQ278" s="2"/>
    </row>
    <row r="279" spans="16:69" s="1" customFormat="1" x14ac:dyDescent="0.25"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  <c r="AM279" s="36"/>
      <c r="AN279" s="36"/>
      <c r="AO279" s="36"/>
      <c r="AP279" s="36"/>
      <c r="AQ279" s="36"/>
      <c r="AR279" s="36"/>
      <c r="AS279" s="36"/>
      <c r="AT279" s="36"/>
      <c r="AU279" s="36"/>
      <c r="AV279" s="36"/>
      <c r="AW279" s="36"/>
      <c r="AX279" s="36"/>
      <c r="AY279" s="36"/>
      <c r="AZ279" s="36"/>
      <c r="BA279" s="36"/>
      <c r="BB279" s="36"/>
      <c r="BC279" s="36"/>
      <c r="BD279" s="36"/>
      <c r="BE279" s="36"/>
      <c r="BF279" s="36"/>
      <c r="BG279" s="36"/>
      <c r="BH279" s="36"/>
      <c r="BI279" s="36"/>
      <c r="BJ279" s="36"/>
      <c r="BK279" s="36"/>
      <c r="BL279" s="36"/>
      <c r="BM279" s="36"/>
      <c r="BN279" s="36"/>
      <c r="BO279" s="36"/>
      <c r="BP279" s="36"/>
      <c r="BQ279" s="2"/>
    </row>
    <row r="280" spans="16:69" s="1" customFormat="1" x14ac:dyDescent="0.25"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  <c r="AM280" s="36"/>
      <c r="AN280" s="36"/>
      <c r="AO280" s="36"/>
      <c r="AP280" s="36"/>
      <c r="AQ280" s="36"/>
      <c r="AR280" s="36"/>
      <c r="AS280" s="36"/>
      <c r="AT280" s="36"/>
      <c r="AU280" s="36"/>
      <c r="AV280" s="36"/>
      <c r="AW280" s="36"/>
      <c r="AX280" s="36"/>
      <c r="AY280" s="36"/>
      <c r="AZ280" s="36"/>
      <c r="BA280" s="36"/>
      <c r="BB280" s="36"/>
      <c r="BC280" s="36"/>
      <c r="BD280" s="36"/>
      <c r="BE280" s="36"/>
      <c r="BF280" s="36"/>
      <c r="BG280" s="36"/>
      <c r="BH280" s="36"/>
      <c r="BI280" s="36"/>
      <c r="BJ280" s="36"/>
      <c r="BK280" s="36"/>
      <c r="BL280" s="36"/>
      <c r="BM280" s="36"/>
      <c r="BN280" s="36"/>
      <c r="BO280" s="36"/>
      <c r="BP280" s="36"/>
      <c r="BQ280" s="2"/>
    </row>
    <row r="281" spans="16:69" s="1" customFormat="1" x14ac:dyDescent="0.25"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  <c r="AN281" s="36"/>
      <c r="AO281" s="36"/>
      <c r="AP281" s="36"/>
      <c r="AQ281" s="36"/>
      <c r="AR281" s="36"/>
      <c r="AS281" s="36"/>
      <c r="AT281" s="36"/>
      <c r="AU281" s="36"/>
      <c r="AV281" s="36"/>
      <c r="AW281" s="36"/>
      <c r="AX281" s="36"/>
      <c r="AY281" s="36"/>
      <c r="AZ281" s="36"/>
      <c r="BA281" s="36"/>
      <c r="BB281" s="36"/>
      <c r="BC281" s="36"/>
      <c r="BD281" s="36"/>
      <c r="BE281" s="36"/>
      <c r="BF281" s="36"/>
      <c r="BG281" s="36"/>
      <c r="BH281" s="36"/>
      <c r="BI281" s="36"/>
      <c r="BJ281" s="36"/>
      <c r="BK281" s="36"/>
      <c r="BL281" s="36"/>
      <c r="BM281" s="36"/>
      <c r="BN281" s="36"/>
      <c r="BO281" s="36"/>
      <c r="BP281" s="36"/>
      <c r="BQ281" s="2"/>
    </row>
    <row r="282" spans="16:69" s="1" customFormat="1" x14ac:dyDescent="0.25"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  <c r="AN282" s="36"/>
      <c r="AO282" s="36"/>
      <c r="AP282" s="36"/>
      <c r="AQ282" s="36"/>
      <c r="AR282" s="36"/>
      <c r="AS282" s="36"/>
      <c r="AT282" s="36"/>
      <c r="AU282" s="36"/>
      <c r="AV282" s="36"/>
      <c r="AW282" s="36"/>
      <c r="AX282" s="36"/>
      <c r="AY282" s="36"/>
      <c r="AZ282" s="36"/>
      <c r="BA282" s="36"/>
      <c r="BB282" s="36"/>
      <c r="BC282" s="36"/>
      <c r="BD282" s="36"/>
      <c r="BE282" s="36"/>
      <c r="BF282" s="36"/>
      <c r="BG282" s="36"/>
      <c r="BH282" s="36"/>
      <c r="BI282" s="36"/>
      <c r="BJ282" s="36"/>
      <c r="BK282" s="36"/>
      <c r="BL282" s="36"/>
      <c r="BM282" s="36"/>
      <c r="BN282" s="36"/>
      <c r="BO282" s="36"/>
      <c r="BP282" s="36"/>
      <c r="BQ282" s="2"/>
    </row>
    <row r="283" spans="16:69" s="1" customFormat="1" x14ac:dyDescent="0.25"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  <c r="AN283" s="36"/>
      <c r="AO283" s="36"/>
      <c r="AP283" s="36"/>
      <c r="AQ283" s="36"/>
      <c r="AR283" s="36"/>
      <c r="AS283" s="36"/>
      <c r="AT283" s="36"/>
      <c r="AU283" s="36"/>
      <c r="AV283" s="36"/>
      <c r="AW283" s="36"/>
      <c r="AX283" s="36"/>
      <c r="AY283" s="36"/>
      <c r="AZ283" s="36"/>
      <c r="BA283" s="36"/>
      <c r="BB283" s="36"/>
      <c r="BC283" s="36"/>
      <c r="BD283" s="36"/>
      <c r="BE283" s="36"/>
      <c r="BF283" s="36"/>
      <c r="BG283" s="36"/>
      <c r="BH283" s="36"/>
      <c r="BI283" s="36"/>
      <c r="BJ283" s="36"/>
      <c r="BK283" s="36"/>
      <c r="BL283" s="36"/>
      <c r="BM283" s="36"/>
      <c r="BN283" s="36"/>
      <c r="BO283" s="36"/>
      <c r="BP283" s="36"/>
      <c r="BQ283" s="2"/>
    </row>
    <row r="284" spans="16:69" s="1" customFormat="1" x14ac:dyDescent="0.25"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  <c r="AO284" s="36"/>
      <c r="AP284" s="36"/>
      <c r="AQ284" s="36"/>
      <c r="AR284" s="36"/>
      <c r="AS284" s="36"/>
      <c r="AT284" s="36"/>
      <c r="AU284" s="36"/>
      <c r="AV284" s="36"/>
      <c r="AW284" s="36"/>
      <c r="AX284" s="36"/>
      <c r="AY284" s="36"/>
      <c r="AZ284" s="36"/>
      <c r="BA284" s="36"/>
      <c r="BB284" s="36"/>
      <c r="BC284" s="36"/>
      <c r="BD284" s="36"/>
      <c r="BE284" s="36"/>
      <c r="BF284" s="36"/>
      <c r="BG284" s="36"/>
      <c r="BH284" s="36"/>
      <c r="BI284" s="36"/>
      <c r="BJ284" s="36"/>
      <c r="BK284" s="36"/>
      <c r="BL284" s="36"/>
      <c r="BM284" s="36"/>
      <c r="BN284" s="36"/>
      <c r="BO284" s="36"/>
      <c r="BP284" s="36"/>
      <c r="BQ284" s="2"/>
    </row>
    <row r="285" spans="16:69" s="1" customFormat="1" x14ac:dyDescent="0.25"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  <c r="AN285" s="36"/>
      <c r="AO285" s="36"/>
      <c r="AP285" s="36"/>
      <c r="AQ285" s="36"/>
      <c r="AR285" s="36"/>
      <c r="AS285" s="36"/>
      <c r="AT285" s="36"/>
      <c r="AU285" s="36"/>
      <c r="AV285" s="36"/>
      <c r="AW285" s="36"/>
      <c r="AX285" s="36"/>
      <c r="AY285" s="36"/>
      <c r="AZ285" s="36"/>
      <c r="BA285" s="36"/>
      <c r="BB285" s="36"/>
      <c r="BC285" s="36"/>
      <c r="BD285" s="36"/>
      <c r="BE285" s="36"/>
      <c r="BF285" s="36"/>
      <c r="BG285" s="36"/>
      <c r="BH285" s="36"/>
      <c r="BI285" s="36"/>
      <c r="BJ285" s="36"/>
      <c r="BK285" s="36"/>
      <c r="BL285" s="36"/>
      <c r="BM285" s="36"/>
      <c r="BN285" s="36"/>
      <c r="BO285" s="36"/>
      <c r="BP285" s="36"/>
      <c r="BQ285" s="2"/>
    </row>
    <row r="286" spans="16:69" s="1" customFormat="1" x14ac:dyDescent="0.25"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  <c r="AN286" s="36"/>
      <c r="AO286" s="36"/>
      <c r="AP286" s="36"/>
      <c r="AQ286" s="36"/>
      <c r="AR286" s="36"/>
      <c r="AS286" s="36"/>
      <c r="AT286" s="36"/>
      <c r="AU286" s="36"/>
      <c r="AV286" s="36"/>
      <c r="AW286" s="36"/>
      <c r="AX286" s="36"/>
      <c r="AY286" s="36"/>
      <c r="AZ286" s="36"/>
      <c r="BA286" s="36"/>
      <c r="BB286" s="36"/>
      <c r="BC286" s="36"/>
      <c r="BD286" s="36"/>
      <c r="BE286" s="36"/>
      <c r="BF286" s="36"/>
      <c r="BG286" s="36"/>
      <c r="BH286" s="36"/>
      <c r="BI286" s="36"/>
      <c r="BJ286" s="36"/>
      <c r="BK286" s="36"/>
      <c r="BL286" s="36"/>
      <c r="BM286" s="36"/>
      <c r="BN286" s="36"/>
      <c r="BO286" s="36"/>
      <c r="BP286" s="36"/>
      <c r="BQ286" s="2"/>
    </row>
    <row r="287" spans="16:69" s="1" customFormat="1" x14ac:dyDescent="0.25"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  <c r="AN287" s="36"/>
      <c r="AO287" s="36"/>
      <c r="AP287" s="36"/>
      <c r="AQ287" s="36"/>
      <c r="AR287" s="36"/>
      <c r="AS287" s="36"/>
      <c r="AT287" s="36"/>
      <c r="AU287" s="36"/>
      <c r="AV287" s="36"/>
      <c r="AW287" s="36"/>
      <c r="AX287" s="36"/>
      <c r="AY287" s="36"/>
      <c r="AZ287" s="36"/>
      <c r="BA287" s="36"/>
      <c r="BB287" s="36"/>
      <c r="BC287" s="36"/>
      <c r="BD287" s="36"/>
      <c r="BE287" s="36"/>
      <c r="BF287" s="36"/>
      <c r="BG287" s="36"/>
      <c r="BH287" s="36"/>
      <c r="BI287" s="36"/>
      <c r="BJ287" s="36"/>
      <c r="BK287" s="36"/>
      <c r="BL287" s="36"/>
      <c r="BM287" s="36"/>
      <c r="BN287" s="36"/>
      <c r="BO287" s="36"/>
      <c r="BP287" s="36"/>
      <c r="BQ287" s="2"/>
    </row>
    <row r="288" spans="16:69" s="1" customFormat="1" x14ac:dyDescent="0.25"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  <c r="AN288" s="36"/>
      <c r="AO288" s="36"/>
      <c r="AP288" s="36"/>
      <c r="AQ288" s="36"/>
      <c r="AR288" s="36"/>
      <c r="AS288" s="36"/>
      <c r="AT288" s="36"/>
      <c r="AU288" s="36"/>
      <c r="AV288" s="36"/>
      <c r="AW288" s="36"/>
      <c r="AX288" s="36"/>
      <c r="AY288" s="36"/>
      <c r="AZ288" s="36"/>
      <c r="BA288" s="36"/>
      <c r="BB288" s="36"/>
      <c r="BC288" s="36"/>
      <c r="BD288" s="36"/>
      <c r="BE288" s="36"/>
      <c r="BF288" s="36"/>
      <c r="BG288" s="36"/>
      <c r="BH288" s="36"/>
      <c r="BI288" s="36"/>
      <c r="BJ288" s="36"/>
      <c r="BK288" s="36"/>
      <c r="BL288" s="36"/>
      <c r="BM288" s="36"/>
      <c r="BN288" s="36"/>
      <c r="BO288" s="36"/>
      <c r="BP288" s="36"/>
      <c r="BQ288" s="2"/>
    </row>
    <row r="289" spans="16:69" s="1" customFormat="1" x14ac:dyDescent="0.25"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  <c r="AN289" s="36"/>
      <c r="AO289" s="36"/>
      <c r="AP289" s="36"/>
      <c r="AQ289" s="36"/>
      <c r="AR289" s="36"/>
      <c r="AS289" s="36"/>
      <c r="AT289" s="36"/>
      <c r="AU289" s="36"/>
      <c r="AV289" s="36"/>
      <c r="AW289" s="36"/>
      <c r="AX289" s="36"/>
      <c r="AY289" s="36"/>
      <c r="AZ289" s="36"/>
      <c r="BA289" s="36"/>
      <c r="BB289" s="36"/>
      <c r="BC289" s="36"/>
      <c r="BD289" s="36"/>
      <c r="BE289" s="36"/>
      <c r="BF289" s="36"/>
      <c r="BG289" s="36"/>
      <c r="BH289" s="36"/>
      <c r="BI289" s="36"/>
      <c r="BJ289" s="36"/>
      <c r="BK289" s="36"/>
      <c r="BL289" s="36"/>
      <c r="BM289" s="36"/>
      <c r="BN289" s="36"/>
      <c r="BO289" s="36"/>
      <c r="BP289" s="36"/>
      <c r="BQ289" s="2"/>
    </row>
    <row r="290" spans="16:69" s="1" customFormat="1" x14ac:dyDescent="0.25"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  <c r="AN290" s="36"/>
      <c r="AO290" s="36"/>
      <c r="AP290" s="36"/>
      <c r="AQ290" s="36"/>
      <c r="AR290" s="36"/>
      <c r="AS290" s="36"/>
      <c r="AT290" s="36"/>
      <c r="AU290" s="36"/>
      <c r="AV290" s="36"/>
      <c r="AW290" s="36"/>
      <c r="AX290" s="36"/>
      <c r="AY290" s="36"/>
      <c r="AZ290" s="36"/>
      <c r="BA290" s="36"/>
      <c r="BB290" s="36"/>
      <c r="BC290" s="36"/>
      <c r="BD290" s="36"/>
      <c r="BE290" s="36"/>
      <c r="BF290" s="36"/>
      <c r="BG290" s="36"/>
      <c r="BH290" s="36"/>
      <c r="BI290" s="36"/>
      <c r="BJ290" s="36"/>
      <c r="BK290" s="36"/>
      <c r="BL290" s="36"/>
      <c r="BM290" s="36"/>
      <c r="BN290" s="36"/>
      <c r="BO290" s="36"/>
      <c r="BP290" s="36"/>
      <c r="BQ290" s="2"/>
    </row>
    <row r="291" spans="16:69" s="1" customFormat="1" x14ac:dyDescent="0.25"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  <c r="AN291" s="36"/>
      <c r="AO291" s="36"/>
      <c r="AP291" s="36"/>
      <c r="AQ291" s="36"/>
      <c r="AR291" s="36"/>
      <c r="AS291" s="36"/>
      <c r="AT291" s="36"/>
      <c r="AU291" s="36"/>
      <c r="AV291" s="36"/>
      <c r="AW291" s="36"/>
      <c r="AX291" s="36"/>
      <c r="AY291" s="36"/>
      <c r="AZ291" s="36"/>
      <c r="BA291" s="36"/>
      <c r="BB291" s="36"/>
      <c r="BC291" s="36"/>
      <c r="BD291" s="36"/>
      <c r="BE291" s="36"/>
      <c r="BF291" s="36"/>
      <c r="BG291" s="36"/>
      <c r="BH291" s="36"/>
      <c r="BI291" s="36"/>
      <c r="BJ291" s="36"/>
      <c r="BK291" s="36"/>
      <c r="BL291" s="36"/>
      <c r="BM291" s="36"/>
      <c r="BN291" s="36"/>
      <c r="BO291" s="36"/>
      <c r="BP291" s="36"/>
      <c r="BQ291" s="2"/>
    </row>
    <row r="292" spans="16:69" s="1" customFormat="1" x14ac:dyDescent="0.25"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  <c r="AO292" s="36"/>
      <c r="AP292" s="36"/>
      <c r="AQ292" s="36"/>
      <c r="AR292" s="36"/>
      <c r="AS292" s="36"/>
      <c r="AT292" s="36"/>
      <c r="AU292" s="36"/>
      <c r="AV292" s="36"/>
      <c r="AW292" s="36"/>
      <c r="AX292" s="36"/>
      <c r="AY292" s="36"/>
      <c r="AZ292" s="36"/>
      <c r="BA292" s="36"/>
      <c r="BB292" s="36"/>
      <c r="BC292" s="36"/>
      <c r="BD292" s="36"/>
      <c r="BE292" s="36"/>
      <c r="BF292" s="36"/>
      <c r="BG292" s="36"/>
      <c r="BH292" s="36"/>
      <c r="BI292" s="36"/>
      <c r="BJ292" s="36"/>
      <c r="BK292" s="36"/>
      <c r="BL292" s="36"/>
      <c r="BM292" s="36"/>
      <c r="BN292" s="36"/>
      <c r="BO292" s="36"/>
      <c r="BP292" s="36"/>
      <c r="BQ292" s="2"/>
    </row>
    <row r="293" spans="16:69" s="1" customFormat="1" x14ac:dyDescent="0.25"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  <c r="AN293" s="36"/>
      <c r="AO293" s="36"/>
      <c r="AP293" s="36"/>
      <c r="AQ293" s="36"/>
      <c r="AR293" s="36"/>
      <c r="AS293" s="36"/>
      <c r="AT293" s="36"/>
      <c r="AU293" s="36"/>
      <c r="AV293" s="36"/>
      <c r="AW293" s="36"/>
      <c r="AX293" s="36"/>
      <c r="AY293" s="36"/>
      <c r="AZ293" s="36"/>
      <c r="BA293" s="36"/>
      <c r="BB293" s="36"/>
      <c r="BC293" s="36"/>
      <c r="BD293" s="36"/>
      <c r="BE293" s="36"/>
      <c r="BF293" s="36"/>
      <c r="BG293" s="36"/>
      <c r="BH293" s="36"/>
      <c r="BI293" s="36"/>
      <c r="BJ293" s="36"/>
      <c r="BK293" s="36"/>
      <c r="BL293" s="36"/>
      <c r="BM293" s="36"/>
      <c r="BN293" s="36"/>
      <c r="BO293" s="36"/>
      <c r="BP293" s="36"/>
      <c r="BQ293" s="2"/>
    </row>
    <row r="294" spans="16:69" s="1" customFormat="1" x14ac:dyDescent="0.25"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  <c r="AN294" s="36"/>
      <c r="AO294" s="36"/>
      <c r="AP294" s="36"/>
      <c r="AQ294" s="36"/>
      <c r="AR294" s="36"/>
      <c r="AS294" s="36"/>
      <c r="AT294" s="36"/>
      <c r="AU294" s="36"/>
      <c r="AV294" s="36"/>
      <c r="AW294" s="36"/>
      <c r="AX294" s="36"/>
      <c r="AY294" s="36"/>
      <c r="AZ294" s="36"/>
      <c r="BA294" s="36"/>
      <c r="BB294" s="36"/>
      <c r="BC294" s="36"/>
      <c r="BD294" s="36"/>
      <c r="BE294" s="36"/>
      <c r="BF294" s="36"/>
      <c r="BG294" s="36"/>
      <c r="BH294" s="36"/>
      <c r="BI294" s="36"/>
      <c r="BJ294" s="36"/>
      <c r="BK294" s="36"/>
      <c r="BL294" s="36"/>
      <c r="BM294" s="36"/>
      <c r="BN294" s="36"/>
      <c r="BO294" s="36"/>
      <c r="BP294" s="36"/>
      <c r="BQ294" s="2"/>
    </row>
    <row r="295" spans="16:69" s="1" customFormat="1" x14ac:dyDescent="0.25"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  <c r="AM295" s="36"/>
      <c r="AN295" s="36"/>
      <c r="AO295" s="36"/>
      <c r="AP295" s="36"/>
      <c r="AQ295" s="36"/>
      <c r="AR295" s="36"/>
      <c r="AS295" s="36"/>
      <c r="AT295" s="36"/>
      <c r="AU295" s="36"/>
      <c r="AV295" s="36"/>
      <c r="AW295" s="36"/>
      <c r="AX295" s="36"/>
      <c r="AY295" s="36"/>
      <c r="AZ295" s="36"/>
      <c r="BA295" s="36"/>
      <c r="BB295" s="36"/>
      <c r="BC295" s="36"/>
      <c r="BD295" s="36"/>
      <c r="BE295" s="36"/>
      <c r="BF295" s="36"/>
      <c r="BG295" s="36"/>
      <c r="BH295" s="36"/>
      <c r="BI295" s="36"/>
      <c r="BJ295" s="36"/>
      <c r="BK295" s="36"/>
      <c r="BL295" s="36"/>
      <c r="BM295" s="36"/>
      <c r="BN295" s="36"/>
      <c r="BO295" s="36"/>
      <c r="BP295" s="36"/>
      <c r="BQ295" s="2"/>
    </row>
    <row r="296" spans="16:69" s="1" customFormat="1" x14ac:dyDescent="0.25"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  <c r="AO296" s="36"/>
      <c r="AP296" s="36"/>
      <c r="AQ296" s="36"/>
      <c r="AR296" s="36"/>
      <c r="AS296" s="36"/>
      <c r="AT296" s="36"/>
      <c r="AU296" s="36"/>
      <c r="AV296" s="36"/>
      <c r="AW296" s="36"/>
      <c r="AX296" s="36"/>
      <c r="AY296" s="36"/>
      <c r="AZ296" s="36"/>
      <c r="BA296" s="36"/>
      <c r="BB296" s="36"/>
      <c r="BC296" s="36"/>
      <c r="BD296" s="36"/>
      <c r="BE296" s="36"/>
      <c r="BF296" s="36"/>
      <c r="BG296" s="36"/>
      <c r="BH296" s="36"/>
      <c r="BI296" s="36"/>
      <c r="BJ296" s="36"/>
      <c r="BK296" s="36"/>
      <c r="BL296" s="36"/>
      <c r="BM296" s="36"/>
      <c r="BN296" s="36"/>
      <c r="BO296" s="36"/>
      <c r="BP296" s="36"/>
      <c r="BQ296" s="2"/>
    </row>
    <row r="297" spans="16:69" s="1" customFormat="1" x14ac:dyDescent="0.25"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  <c r="AO297" s="36"/>
      <c r="AP297" s="36"/>
      <c r="AQ297" s="36"/>
      <c r="AR297" s="36"/>
      <c r="AS297" s="36"/>
      <c r="AT297" s="36"/>
      <c r="AU297" s="36"/>
      <c r="AV297" s="36"/>
      <c r="AW297" s="36"/>
      <c r="AX297" s="36"/>
      <c r="AY297" s="36"/>
      <c r="AZ297" s="36"/>
      <c r="BA297" s="36"/>
      <c r="BB297" s="36"/>
      <c r="BC297" s="36"/>
      <c r="BD297" s="36"/>
      <c r="BE297" s="36"/>
      <c r="BF297" s="36"/>
      <c r="BG297" s="36"/>
      <c r="BH297" s="36"/>
      <c r="BI297" s="36"/>
      <c r="BJ297" s="36"/>
      <c r="BK297" s="36"/>
      <c r="BL297" s="36"/>
      <c r="BM297" s="36"/>
      <c r="BN297" s="36"/>
      <c r="BO297" s="36"/>
      <c r="BP297" s="36"/>
      <c r="BQ297" s="2"/>
    </row>
    <row r="298" spans="16:69" s="1" customFormat="1" x14ac:dyDescent="0.25"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  <c r="AN298" s="36"/>
      <c r="AO298" s="36"/>
      <c r="AP298" s="36"/>
      <c r="AQ298" s="36"/>
      <c r="AR298" s="36"/>
      <c r="AS298" s="36"/>
      <c r="AT298" s="36"/>
      <c r="AU298" s="36"/>
      <c r="AV298" s="36"/>
      <c r="AW298" s="36"/>
      <c r="AX298" s="36"/>
      <c r="AY298" s="36"/>
      <c r="AZ298" s="36"/>
      <c r="BA298" s="36"/>
      <c r="BB298" s="36"/>
      <c r="BC298" s="36"/>
      <c r="BD298" s="36"/>
      <c r="BE298" s="36"/>
      <c r="BF298" s="36"/>
      <c r="BG298" s="36"/>
      <c r="BH298" s="36"/>
      <c r="BI298" s="36"/>
      <c r="BJ298" s="36"/>
      <c r="BK298" s="36"/>
      <c r="BL298" s="36"/>
      <c r="BM298" s="36"/>
      <c r="BN298" s="36"/>
      <c r="BO298" s="36"/>
      <c r="BP298" s="36"/>
      <c r="BQ298" s="2"/>
    </row>
    <row r="299" spans="16:69" s="1" customFormat="1" x14ac:dyDescent="0.25"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  <c r="AN299" s="36"/>
      <c r="AO299" s="36"/>
      <c r="AP299" s="36"/>
      <c r="AQ299" s="36"/>
      <c r="AR299" s="36"/>
      <c r="AS299" s="36"/>
      <c r="AT299" s="36"/>
      <c r="AU299" s="36"/>
      <c r="AV299" s="36"/>
      <c r="AW299" s="36"/>
      <c r="AX299" s="36"/>
      <c r="AY299" s="36"/>
      <c r="AZ299" s="36"/>
      <c r="BA299" s="36"/>
      <c r="BB299" s="36"/>
      <c r="BC299" s="36"/>
      <c r="BD299" s="36"/>
      <c r="BE299" s="36"/>
      <c r="BF299" s="36"/>
      <c r="BG299" s="36"/>
      <c r="BH299" s="36"/>
      <c r="BI299" s="36"/>
      <c r="BJ299" s="36"/>
      <c r="BK299" s="36"/>
      <c r="BL299" s="36"/>
      <c r="BM299" s="36"/>
      <c r="BN299" s="36"/>
      <c r="BO299" s="36"/>
      <c r="BP299" s="36"/>
      <c r="BQ299" s="2"/>
    </row>
    <row r="300" spans="16:69" s="1" customFormat="1" x14ac:dyDescent="0.25"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  <c r="AM300" s="36"/>
      <c r="AN300" s="36"/>
      <c r="AO300" s="36"/>
      <c r="AP300" s="36"/>
      <c r="AQ300" s="36"/>
      <c r="AR300" s="36"/>
      <c r="AS300" s="36"/>
      <c r="AT300" s="36"/>
      <c r="AU300" s="36"/>
      <c r="AV300" s="36"/>
      <c r="AW300" s="36"/>
      <c r="AX300" s="36"/>
      <c r="AY300" s="36"/>
      <c r="AZ300" s="36"/>
      <c r="BA300" s="36"/>
      <c r="BB300" s="36"/>
      <c r="BC300" s="36"/>
      <c r="BD300" s="36"/>
      <c r="BE300" s="36"/>
      <c r="BF300" s="36"/>
      <c r="BG300" s="36"/>
      <c r="BH300" s="36"/>
      <c r="BI300" s="36"/>
      <c r="BJ300" s="36"/>
      <c r="BK300" s="36"/>
      <c r="BL300" s="36"/>
      <c r="BM300" s="36"/>
      <c r="BN300" s="36"/>
      <c r="BO300" s="36"/>
      <c r="BP300" s="36"/>
      <c r="BQ300" s="2"/>
    </row>
    <row r="301" spans="16:69" s="1" customFormat="1" x14ac:dyDescent="0.25"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36"/>
      <c r="AM301" s="36"/>
      <c r="AN301" s="36"/>
      <c r="AO301" s="36"/>
      <c r="AP301" s="36"/>
      <c r="AQ301" s="36"/>
      <c r="AR301" s="36"/>
      <c r="AS301" s="36"/>
      <c r="AT301" s="36"/>
      <c r="AU301" s="36"/>
      <c r="AV301" s="36"/>
      <c r="AW301" s="36"/>
      <c r="AX301" s="36"/>
      <c r="AY301" s="36"/>
      <c r="AZ301" s="36"/>
      <c r="BA301" s="36"/>
      <c r="BB301" s="36"/>
      <c r="BC301" s="36"/>
      <c r="BD301" s="36"/>
      <c r="BE301" s="36"/>
      <c r="BF301" s="36"/>
      <c r="BG301" s="36"/>
      <c r="BH301" s="36"/>
      <c r="BI301" s="36"/>
      <c r="BJ301" s="36"/>
      <c r="BK301" s="36"/>
      <c r="BL301" s="36"/>
      <c r="BM301" s="36"/>
      <c r="BN301" s="36"/>
      <c r="BO301" s="36"/>
      <c r="BP301" s="36"/>
      <c r="BQ301" s="2"/>
    </row>
    <row r="302" spans="16:69" s="1" customFormat="1" x14ac:dyDescent="0.25"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36"/>
      <c r="AM302" s="36"/>
      <c r="AN302" s="36"/>
      <c r="AO302" s="36"/>
      <c r="AP302" s="36"/>
      <c r="AQ302" s="36"/>
      <c r="AR302" s="36"/>
      <c r="AS302" s="36"/>
      <c r="AT302" s="36"/>
      <c r="AU302" s="36"/>
      <c r="AV302" s="36"/>
      <c r="AW302" s="36"/>
      <c r="AX302" s="36"/>
      <c r="AY302" s="36"/>
      <c r="AZ302" s="36"/>
      <c r="BA302" s="36"/>
      <c r="BB302" s="36"/>
      <c r="BC302" s="36"/>
      <c r="BD302" s="36"/>
      <c r="BE302" s="36"/>
      <c r="BF302" s="36"/>
      <c r="BG302" s="36"/>
      <c r="BH302" s="36"/>
      <c r="BI302" s="36"/>
      <c r="BJ302" s="36"/>
      <c r="BK302" s="36"/>
      <c r="BL302" s="36"/>
      <c r="BM302" s="36"/>
      <c r="BN302" s="36"/>
      <c r="BO302" s="36"/>
      <c r="BP302" s="36"/>
      <c r="BQ302" s="2"/>
    </row>
    <row r="303" spans="16:69" s="1" customFormat="1" x14ac:dyDescent="0.25"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36"/>
      <c r="AM303" s="36"/>
      <c r="AN303" s="36"/>
      <c r="AO303" s="36"/>
      <c r="AP303" s="36"/>
      <c r="AQ303" s="36"/>
      <c r="AR303" s="36"/>
      <c r="AS303" s="36"/>
      <c r="AT303" s="36"/>
      <c r="AU303" s="36"/>
      <c r="AV303" s="36"/>
      <c r="AW303" s="36"/>
      <c r="AX303" s="36"/>
      <c r="AY303" s="36"/>
      <c r="AZ303" s="36"/>
      <c r="BA303" s="36"/>
      <c r="BB303" s="36"/>
      <c r="BC303" s="36"/>
      <c r="BD303" s="36"/>
      <c r="BE303" s="36"/>
      <c r="BF303" s="36"/>
      <c r="BG303" s="36"/>
      <c r="BH303" s="36"/>
      <c r="BI303" s="36"/>
      <c r="BJ303" s="36"/>
      <c r="BK303" s="36"/>
      <c r="BL303" s="36"/>
      <c r="BM303" s="36"/>
      <c r="BN303" s="36"/>
      <c r="BO303" s="36"/>
      <c r="BP303" s="36"/>
      <c r="BQ303" s="2"/>
    </row>
    <row r="304" spans="16:69" s="1" customFormat="1" x14ac:dyDescent="0.25"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36"/>
      <c r="AM304" s="36"/>
      <c r="AN304" s="36"/>
      <c r="AO304" s="36"/>
      <c r="AP304" s="36"/>
      <c r="AQ304" s="36"/>
      <c r="AR304" s="36"/>
      <c r="AS304" s="36"/>
      <c r="AT304" s="36"/>
      <c r="AU304" s="36"/>
      <c r="AV304" s="36"/>
      <c r="AW304" s="36"/>
      <c r="AX304" s="36"/>
      <c r="AY304" s="36"/>
      <c r="AZ304" s="36"/>
      <c r="BA304" s="36"/>
      <c r="BB304" s="36"/>
      <c r="BC304" s="36"/>
      <c r="BD304" s="36"/>
      <c r="BE304" s="36"/>
      <c r="BF304" s="36"/>
      <c r="BG304" s="36"/>
      <c r="BH304" s="36"/>
      <c r="BI304" s="36"/>
      <c r="BJ304" s="36"/>
      <c r="BK304" s="36"/>
      <c r="BL304" s="36"/>
      <c r="BM304" s="36"/>
      <c r="BN304" s="36"/>
      <c r="BO304" s="36"/>
      <c r="BP304" s="36"/>
      <c r="BQ304" s="2"/>
    </row>
    <row r="305" spans="16:69" s="1" customFormat="1" x14ac:dyDescent="0.25"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36"/>
      <c r="AM305" s="36"/>
      <c r="AN305" s="36"/>
      <c r="AO305" s="36"/>
      <c r="AP305" s="36"/>
      <c r="AQ305" s="36"/>
      <c r="AR305" s="36"/>
      <c r="AS305" s="36"/>
      <c r="AT305" s="36"/>
      <c r="AU305" s="36"/>
      <c r="AV305" s="36"/>
      <c r="AW305" s="36"/>
      <c r="AX305" s="36"/>
      <c r="AY305" s="36"/>
      <c r="AZ305" s="36"/>
      <c r="BA305" s="36"/>
      <c r="BB305" s="36"/>
      <c r="BC305" s="36"/>
      <c r="BD305" s="36"/>
      <c r="BE305" s="36"/>
      <c r="BF305" s="36"/>
      <c r="BG305" s="36"/>
      <c r="BH305" s="36"/>
      <c r="BI305" s="36"/>
      <c r="BJ305" s="36"/>
      <c r="BK305" s="36"/>
      <c r="BL305" s="36"/>
      <c r="BM305" s="36"/>
      <c r="BN305" s="36"/>
      <c r="BO305" s="36"/>
      <c r="BP305" s="36"/>
      <c r="BQ305" s="2"/>
    </row>
    <row r="306" spans="16:69" s="1" customFormat="1" x14ac:dyDescent="0.25"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  <c r="AM306" s="36"/>
      <c r="AN306" s="36"/>
      <c r="AO306" s="36"/>
      <c r="AP306" s="36"/>
      <c r="AQ306" s="36"/>
      <c r="AR306" s="36"/>
      <c r="AS306" s="36"/>
      <c r="AT306" s="36"/>
      <c r="AU306" s="36"/>
      <c r="AV306" s="36"/>
      <c r="AW306" s="36"/>
      <c r="AX306" s="36"/>
      <c r="AY306" s="36"/>
      <c r="AZ306" s="36"/>
      <c r="BA306" s="36"/>
      <c r="BB306" s="36"/>
      <c r="BC306" s="36"/>
      <c r="BD306" s="36"/>
      <c r="BE306" s="36"/>
      <c r="BF306" s="36"/>
      <c r="BG306" s="36"/>
      <c r="BH306" s="36"/>
      <c r="BI306" s="36"/>
      <c r="BJ306" s="36"/>
      <c r="BK306" s="36"/>
      <c r="BL306" s="36"/>
      <c r="BM306" s="36"/>
      <c r="BN306" s="36"/>
      <c r="BO306" s="36"/>
      <c r="BP306" s="36"/>
      <c r="BQ306" s="2"/>
    </row>
    <row r="307" spans="16:69" s="1" customFormat="1" x14ac:dyDescent="0.25"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  <c r="AN307" s="36"/>
      <c r="AO307" s="36"/>
      <c r="AP307" s="36"/>
      <c r="AQ307" s="36"/>
      <c r="AR307" s="36"/>
      <c r="AS307" s="36"/>
      <c r="AT307" s="36"/>
      <c r="AU307" s="36"/>
      <c r="AV307" s="36"/>
      <c r="AW307" s="36"/>
      <c r="AX307" s="36"/>
      <c r="AY307" s="36"/>
      <c r="AZ307" s="36"/>
      <c r="BA307" s="36"/>
      <c r="BB307" s="36"/>
      <c r="BC307" s="36"/>
      <c r="BD307" s="36"/>
      <c r="BE307" s="36"/>
      <c r="BF307" s="36"/>
      <c r="BG307" s="36"/>
      <c r="BH307" s="36"/>
      <c r="BI307" s="36"/>
      <c r="BJ307" s="36"/>
      <c r="BK307" s="36"/>
      <c r="BL307" s="36"/>
      <c r="BM307" s="36"/>
      <c r="BN307" s="36"/>
      <c r="BO307" s="36"/>
      <c r="BP307" s="36"/>
      <c r="BQ307" s="2"/>
    </row>
    <row r="308" spans="16:69" s="1" customFormat="1" x14ac:dyDescent="0.25"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  <c r="AM308" s="36"/>
      <c r="AN308" s="36"/>
      <c r="AO308" s="36"/>
      <c r="AP308" s="36"/>
      <c r="AQ308" s="36"/>
      <c r="AR308" s="36"/>
      <c r="AS308" s="36"/>
      <c r="AT308" s="36"/>
      <c r="AU308" s="36"/>
      <c r="AV308" s="36"/>
      <c r="AW308" s="36"/>
      <c r="AX308" s="36"/>
      <c r="AY308" s="36"/>
      <c r="AZ308" s="36"/>
      <c r="BA308" s="36"/>
      <c r="BB308" s="36"/>
      <c r="BC308" s="36"/>
      <c r="BD308" s="36"/>
      <c r="BE308" s="36"/>
      <c r="BF308" s="36"/>
      <c r="BG308" s="36"/>
      <c r="BH308" s="36"/>
      <c r="BI308" s="36"/>
      <c r="BJ308" s="36"/>
      <c r="BK308" s="36"/>
      <c r="BL308" s="36"/>
      <c r="BM308" s="36"/>
      <c r="BN308" s="36"/>
      <c r="BO308" s="36"/>
      <c r="BP308" s="36"/>
      <c r="BQ308" s="2"/>
    </row>
    <row r="309" spans="16:69" s="1" customFormat="1" x14ac:dyDescent="0.25"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36"/>
      <c r="AM309" s="36"/>
      <c r="AN309" s="36"/>
      <c r="AO309" s="36"/>
      <c r="AP309" s="36"/>
      <c r="AQ309" s="36"/>
      <c r="AR309" s="36"/>
      <c r="AS309" s="36"/>
      <c r="AT309" s="36"/>
      <c r="AU309" s="36"/>
      <c r="AV309" s="36"/>
      <c r="AW309" s="36"/>
      <c r="AX309" s="36"/>
      <c r="AY309" s="36"/>
      <c r="AZ309" s="36"/>
      <c r="BA309" s="36"/>
      <c r="BB309" s="36"/>
      <c r="BC309" s="36"/>
      <c r="BD309" s="36"/>
      <c r="BE309" s="36"/>
      <c r="BF309" s="36"/>
      <c r="BG309" s="36"/>
      <c r="BH309" s="36"/>
      <c r="BI309" s="36"/>
      <c r="BJ309" s="36"/>
      <c r="BK309" s="36"/>
      <c r="BL309" s="36"/>
      <c r="BM309" s="36"/>
      <c r="BN309" s="36"/>
      <c r="BO309" s="36"/>
      <c r="BP309" s="36"/>
      <c r="BQ309" s="2"/>
    </row>
    <row r="310" spans="16:69" s="1" customFormat="1" x14ac:dyDescent="0.25"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36"/>
      <c r="AM310" s="36"/>
      <c r="AN310" s="36"/>
      <c r="AO310" s="36"/>
      <c r="AP310" s="36"/>
      <c r="AQ310" s="36"/>
      <c r="AR310" s="36"/>
      <c r="AS310" s="36"/>
      <c r="AT310" s="36"/>
      <c r="AU310" s="36"/>
      <c r="AV310" s="36"/>
      <c r="AW310" s="36"/>
      <c r="AX310" s="36"/>
      <c r="AY310" s="36"/>
      <c r="AZ310" s="36"/>
      <c r="BA310" s="36"/>
      <c r="BB310" s="36"/>
      <c r="BC310" s="36"/>
      <c r="BD310" s="36"/>
      <c r="BE310" s="36"/>
      <c r="BF310" s="36"/>
      <c r="BG310" s="36"/>
      <c r="BH310" s="36"/>
      <c r="BI310" s="36"/>
      <c r="BJ310" s="36"/>
      <c r="BK310" s="36"/>
      <c r="BL310" s="36"/>
      <c r="BM310" s="36"/>
      <c r="BN310" s="36"/>
      <c r="BO310" s="36"/>
      <c r="BP310" s="36"/>
      <c r="BQ310" s="2"/>
    </row>
    <row r="311" spans="16:69" s="1" customFormat="1" x14ac:dyDescent="0.25"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36"/>
      <c r="AM311" s="36"/>
      <c r="AN311" s="36"/>
      <c r="AO311" s="36"/>
      <c r="AP311" s="36"/>
      <c r="AQ311" s="36"/>
      <c r="AR311" s="36"/>
      <c r="AS311" s="36"/>
      <c r="AT311" s="36"/>
      <c r="AU311" s="36"/>
      <c r="AV311" s="36"/>
      <c r="AW311" s="36"/>
      <c r="AX311" s="36"/>
      <c r="AY311" s="36"/>
      <c r="AZ311" s="36"/>
      <c r="BA311" s="36"/>
      <c r="BB311" s="36"/>
      <c r="BC311" s="36"/>
      <c r="BD311" s="36"/>
      <c r="BE311" s="36"/>
      <c r="BF311" s="36"/>
      <c r="BG311" s="36"/>
      <c r="BH311" s="36"/>
      <c r="BI311" s="36"/>
      <c r="BJ311" s="36"/>
      <c r="BK311" s="36"/>
      <c r="BL311" s="36"/>
      <c r="BM311" s="36"/>
      <c r="BN311" s="36"/>
      <c r="BO311" s="36"/>
      <c r="BP311" s="36"/>
      <c r="BQ311" s="2"/>
    </row>
    <row r="312" spans="16:69" s="1" customFormat="1" x14ac:dyDescent="0.25"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6"/>
      <c r="AJ312" s="36"/>
      <c r="AK312" s="36"/>
      <c r="AL312" s="36"/>
      <c r="AM312" s="36"/>
      <c r="AN312" s="36"/>
      <c r="AO312" s="36"/>
      <c r="AP312" s="36"/>
      <c r="AQ312" s="36"/>
      <c r="AR312" s="36"/>
      <c r="AS312" s="36"/>
      <c r="AT312" s="36"/>
      <c r="AU312" s="36"/>
      <c r="AV312" s="36"/>
      <c r="AW312" s="36"/>
      <c r="AX312" s="36"/>
      <c r="AY312" s="36"/>
      <c r="AZ312" s="36"/>
      <c r="BA312" s="36"/>
      <c r="BB312" s="36"/>
      <c r="BC312" s="36"/>
      <c r="BD312" s="36"/>
      <c r="BE312" s="36"/>
      <c r="BF312" s="36"/>
      <c r="BG312" s="36"/>
      <c r="BH312" s="36"/>
      <c r="BI312" s="36"/>
      <c r="BJ312" s="36"/>
      <c r="BK312" s="36"/>
      <c r="BL312" s="36"/>
      <c r="BM312" s="36"/>
      <c r="BN312" s="36"/>
      <c r="BO312" s="36"/>
      <c r="BP312" s="36"/>
      <c r="BQ312" s="2"/>
    </row>
    <row r="313" spans="16:69" s="1" customFormat="1" x14ac:dyDescent="0.25"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36"/>
      <c r="AM313" s="36"/>
      <c r="AN313" s="36"/>
      <c r="AO313" s="36"/>
      <c r="AP313" s="36"/>
      <c r="AQ313" s="36"/>
      <c r="AR313" s="36"/>
      <c r="AS313" s="36"/>
      <c r="AT313" s="36"/>
      <c r="AU313" s="36"/>
      <c r="AV313" s="36"/>
      <c r="AW313" s="36"/>
      <c r="AX313" s="36"/>
      <c r="AY313" s="36"/>
      <c r="AZ313" s="36"/>
      <c r="BA313" s="36"/>
      <c r="BB313" s="36"/>
      <c r="BC313" s="36"/>
      <c r="BD313" s="36"/>
      <c r="BE313" s="36"/>
      <c r="BF313" s="36"/>
      <c r="BG313" s="36"/>
      <c r="BH313" s="36"/>
      <c r="BI313" s="36"/>
      <c r="BJ313" s="36"/>
      <c r="BK313" s="36"/>
      <c r="BL313" s="36"/>
      <c r="BM313" s="36"/>
      <c r="BN313" s="36"/>
      <c r="BO313" s="36"/>
      <c r="BP313" s="36"/>
      <c r="BQ313" s="2"/>
    </row>
    <row r="314" spans="16:69" s="1" customFormat="1" x14ac:dyDescent="0.25"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36"/>
      <c r="AM314" s="36"/>
      <c r="AN314" s="36"/>
      <c r="AO314" s="36"/>
      <c r="AP314" s="36"/>
      <c r="AQ314" s="36"/>
      <c r="AR314" s="36"/>
      <c r="AS314" s="36"/>
      <c r="AT314" s="36"/>
      <c r="AU314" s="36"/>
      <c r="AV314" s="36"/>
      <c r="AW314" s="36"/>
      <c r="AX314" s="36"/>
      <c r="AY314" s="36"/>
      <c r="AZ314" s="36"/>
      <c r="BA314" s="36"/>
      <c r="BB314" s="36"/>
      <c r="BC314" s="36"/>
      <c r="BD314" s="36"/>
      <c r="BE314" s="36"/>
      <c r="BF314" s="36"/>
      <c r="BG314" s="36"/>
      <c r="BH314" s="36"/>
      <c r="BI314" s="36"/>
      <c r="BJ314" s="36"/>
      <c r="BK314" s="36"/>
      <c r="BL314" s="36"/>
      <c r="BM314" s="36"/>
      <c r="BN314" s="36"/>
      <c r="BO314" s="36"/>
      <c r="BP314" s="36"/>
      <c r="BQ314" s="2"/>
    </row>
    <row r="315" spans="16:69" s="1" customFormat="1" x14ac:dyDescent="0.25"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  <c r="AL315" s="36"/>
      <c r="AM315" s="36"/>
      <c r="AN315" s="36"/>
      <c r="AO315" s="36"/>
      <c r="AP315" s="36"/>
      <c r="AQ315" s="36"/>
      <c r="AR315" s="36"/>
      <c r="AS315" s="36"/>
      <c r="AT315" s="36"/>
      <c r="AU315" s="36"/>
      <c r="AV315" s="36"/>
      <c r="AW315" s="36"/>
      <c r="AX315" s="36"/>
      <c r="AY315" s="36"/>
      <c r="AZ315" s="36"/>
      <c r="BA315" s="36"/>
      <c r="BB315" s="36"/>
      <c r="BC315" s="36"/>
      <c r="BD315" s="36"/>
      <c r="BE315" s="36"/>
      <c r="BF315" s="36"/>
      <c r="BG315" s="36"/>
      <c r="BH315" s="36"/>
      <c r="BI315" s="36"/>
      <c r="BJ315" s="36"/>
      <c r="BK315" s="36"/>
      <c r="BL315" s="36"/>
      <c r="BM315" s="36"/>
      <c r="BN315" s="36"/>
      <c r="BO315" s="36"/>
      <c r="BP315" s="36"/>
      <c r="BQ315" s="2"/>
    </row>
    <row r="316" spans="16:69" s="1" customFormat="1" x14ac:dyDescent="0.25"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  <c r="AI316" s="36"/>
      <c r="AJ316" s="36"/>
      <c r="AK316" s="36"/>
      <c r="AL316" s="36"/>
      <c r="AM316" s="36"/>
      <c r="AN316" s="36"/>
      <c r="AO316" s="36"/>
      <c r="AP316" s="36"/>
      <c r="AQ316" s="36"/>
      <c r="AR316" s="36"/>
      <c r="AS316" s="36"/>
      <c r="AT316" s="36"/>
      <c r="AU316" s="36"/>
      <c r="AV316" s="36"/>
      <c r="AW316" s="36"/>
      <c r="AX316" s="36"/>
      <c r="AY316" s="36"/>
      <c r="AZ316" s="36"/>
      <c r="BA316" s="36"/>
      <c r="BB316" s="36"/>
      <c r="BC316" s="36"/>
      <c r="BD316" s="36"/>
      <c r="BE316" s="36"/>
      <c r="BF316" s="36"/>
      <c r="BG316" s="36"/>
      <c r="BH316" s="36"/>
      <c r="BI316" s="36"/>
      <c r="BJ316" s="36"/>
      <c r="BK316" s="36"/>
      <c r="BL316" s="36"/>
      <c r="BM316" s="36"/>
      <c r="BN316" s="36"/>
      <c r="BO316" s="36"/>
      <c r="BP316" s="36"/>
      <c r="BQ316" s="2"/>
    </row>
    <row r="317" spans="16:69" s="1" customFormat="1" x14ac:dyDescent="0.25"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36"/>
      <c r="AM317" s="36"/>
      <c r="AN317" s="36"/>
      <c r="AO317" s="36"/>
      <c r="AP317" s="36"/>
      <c r="AQ317" s="36"/>
      <c r="AR317" s="36"/>
      <c r="AS317" s="36"/>
      <c r="AT317" s="36"/>
      <c r="AU317" s="36"/>
      <c r="AV317" s="36"/>
      <c r="AW317" s="36"/>
      <c r="AX317" s="36"/>
      <c r="AY317" s="36"/>
      <c r="AZ317" s="36"/>
      <c r="BA317" s="36"/>
      <c r="BB317" s="36"/>
      <c r="BC317" s="36"/>
      <c r="BD317" s="36"/>
      <c r="BE317" s="36"/>
      <c r="BF317" s="36"/>
      <c r="BG317" s="36"/>
      <c r="BH317" s="36"/>
      <c r="BI317" s="36"/>
      <c r="BJ317" s="36"/>
      <c r="BK317" s="36"/>
      <c r="BL317" s="36"/>
      <c r="BM317" s="36"/>
      <c r="BN317" s="36"/>
      <c r="BO317" s="36"/>
      <c r="BP317" s="36"/>
      <c r="BQ317" s="2"/>
    </row>
    <row r="318" spans="16:69" s="1" customFormat="1" x14ac:dyDescent="0.25"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  <c r="AM318" s="36"/>
      <c r="AN318" s="36"/>
      <c r="AO318" s="36"/>
      <c r="AP318" s="36"/>
      <c r="AQ318" s="36"/>
      <c r="AR318" s="36"/>
      <c r="AS318" s="36"/>
      <c r="AT318" s="36"/>
      <c r="AU318" s="36"/>
      <c r="AV318" s="36"/>
      <c r="AW318" s="36"/>
      <c r="AX318" s="36"/>
      <c r="AY318" s="36"/>
      <c r="AZ318" s="36"/>
      <c r="BA318" s="36"/>
      <c r="BB318" s="36"/>
      <c r="BC318" s="36"/>
      <c r="BD318" s="36"/>
      <c r="BE318" s="36"/>
      <c r="BF318" s="36"/>
      <c r="BG318" s="36"/>
      <c r="BH318" s="36"/>
      <c r="BI318" s="36"/>
      <c r="BJ318" s="36"/>
      <c r="BK318" s="36"/>
      <c r="BL318" s="36"/>
      <c r="BM318" s="36"/>
      <c r="BN318" s="36"/>
      <c r="BO318" s="36"/>
      <c r="BP318" s="36"/>
      <c r="BQ318" s="2"/>
    </row>
    <row r="319" spans="16:69" s="1" customFormat="1" x14ac:dyDescent="0.25"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36"/>
      <c r="AM319" s="36"/>
      <c r="AN319" s="36"/>
      <c r="AO319" s="36"/>
      <c r="AP319" s="36"/>
      <c r="AQ319" s="36"/>
      <c r="AR319" s="36"/>
      <c r="AS319" s="36"/>
      <c r="AT319" s="36"/>
      <c r="AU319" s="36"/>
      <c r="AV319" s="36"/>
      <c r="AW319" s="36"/>
      <c r="AX319" s="36"/>
      <c r="AY319" s="36"/>
      <c r="AZ319" s="36"/>
      <c r="BA319" s="36"/>
      <c r="BB319" s="36"/>
      <c r="BC319" s="36"/>
      <c r="BD319" s="36"/>
      <c r="BE319" s="36"/>
      <c r="BF319" s="36"/>
      <c r="BG319" s="36"/>
      <c r="BH319" s="36"/>
      <c r="BI319" s="36"/>
      <c r="BJ319" s="36"/>
      <c r="BK319" s="36"/>
      <c r="BL319" s="36"/>
      <c r="BM319" s="36"/>
      <c r="BN319" s="36"/>
      <c r="BO319" s="36"/>
      <c r="BP319" s="36"/>
      <c r="BQ319" s="2"/>
    </row>
    <row r="320" spans="16:69" s="1" customFormat="1" x14ac:dyDescent="0.25"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36"/>
      <c r="AM320" s="36"/>
      <c r="AN320" s="36"/>
      <c r="AO320" s="36"/>
      <c r="AP320" s="36"/>
      <c r="AQ320" s="36"/>
      <c r="AR320" s="36"/>
      <c r="AS320" s="36"/>
      <c r="AT320" s="36"/>
      <c r="AU320" s="36"/>
      <c r="AV320" s="36"/>
      <c r="AW320" s="36"/>
      <c r="AX320" s="36"/>
      <c r="AY320" s="36"/>
      <c r="AZ320" s="36"/>
      <c r="BA320" s="36"/>
      <c r="BB320" s="36"/>
      <c r="BC320" s="36"/>
      <c r="BD320" s="36"/>
      <c r="BE320" s="36"/>
      <c r="BF320" s="36"/>
      <c r="BG320" s="36"/>
      <c r="BH320" s="36"/>
      <c r="BI320" s="36"/>
      <c r="BJ320" s="36"/>
      <c r="BK320" s="36"/>
      <c r="BL320" s="36"/>
      <c r="BM320" s="36"/>
      <c r="BN320" s="36"/>
      <c r="BO320" s="36"/>
      <c r="BP320" s="36"/>
      <c r="BQ320" s="2"/>
    </row>
    <row r="321" spans="3:69" s="1" customFormat="1" x14ac:dyDescent="0.25"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  <c r="AM321" s="36"/>
      <c r="AN321" s="36"/>
      <c r="AO321" s="36"/>
      <c r="AP321" s="36"/>
      <c r="AQ321" s="36"/>
      <c r="AR321" s="36"/>
      <c r="AS321" s="36"/>
      <c r="AT321" s="36"/>
      <c r="AU321" s="36"/>
      <c r="AV321" s="36"/>
      <c r="AW321" s="36"/>
      <c r="AX321" s="36"/>
      <c r="AY321" s="36"/>
      <c r="AZ321" s="36"/>
      <c r="BA321" s="36"/>
      <c r="BB321" s="36"/>
      <c r="BC321" s="36"/>
      <c r="BD321" s="36"/>
      <c r="BE321" s="36"/>
      <c r="BF321" s="36"/>
      <c r="BG321" s="36"/>
      <c r="BH321" s="36"/>
      <c r="BI321" s="36"/>
      <c r="BJ321" s="36"/>
      <c r="BK321" s="36"/>
      <c r="BL321" s="36"/>
      <c r="BM321" s="36"/>
      <c r="BN321" s="36"/>
      <c r="BO321" s="36"/>
      <c r="BP321" s="36"/>
      <c r="BQ321" s="2"/>
    </row>
    <row r="322" spans="3:69" s="1" customFormat="1" x14ac:dyDescent="0.25"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36"/>
      <c r="AM322" s="36"/>
      <c r="AN322" s="36"/>
      <c r="AO322" s="36"/>
      <c r="AP322" s="36"/>
      <c r="AQ322" s="36"/>
      <c r="AR322" s="36"/>
      <c r="AS322" s="36"/>
      <c r="AT322" s="36"/>
      <c r="AU322" s="36"/>
      <c r="AV322" s="36"/>
      <c r="AW322" s="36"/>
      <c r="AX322" s="36"/>
      <c r="AY322" s="36"/>
      <c r="AZ322" s="36"/>
      <c r="BA322" s="36"/>
      <c r="BB322" s="36"/>
      <c r="BC322" s="36"/>
      <c r="BD322" s="36"/>
      <c r="BE322" s="36"/>
      <c r="BF322" s="36"/>
      <c r="BG322" s="36"/>
      <c r="BH322" s="36"/>
      <c r="BI322" s="36"/>
      <c r="BJ322" s="36"/>
      <c r="BK322" s="36"/>
      <c r="BL322" s="36"/>
      <c r="BM322" s="36"/>
      <c r="BN322" s="36"/>
      <c r="BO322" s="36"/>
      <c r="BP322" s="36"/>
      <c r="BQ322" s="2"/>
    </row>
    <row r="323" spans="3:69" x14ac:dyDescent="0.25"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</sheetData>
  <sheetProtection formatCells="0" formatColumns="0" formatRows="0" insertColumns="0" insertRows="0" insertHyperlinks="0" deleteColumns="0" deleteRows="0" sort="0" autoFilter="0" pivotTables="0"/>
  <protectedRanges>
    <protectedRange password="B907" sqref="C8 C19:L19 M8 C27 C29:C30 D11 C24:L25 C20:C23 E20:L23" name="Rozstęp1"/>
    <protectedRange password="B907" sqref="D20:D23" name="Rozstęp1_1"/>
  </protectedRanges>
  <customSheetViews>
    <customSheetView guid="{F971B24D-9A38-41B9-A922-639AE6ED8F34}" fitToPage="1">
      <selection activeCell="F13" sqref="F13"/>
      <pageMargins left="0.7" right="0.7" top="0.75" bottom="0.75" header="0.3" footer="0.3"/>
      <pageSetup paperSize="9" scale="73" orientation="landscape" verticalDpi="0" r:id="rId1"/>
    </customSheetView>
  </customSheetViews>
  <mergeCells count="34">
    <mergeCell ref="C3:M6"/>
    <mergeCell ref="C37:M38"/>
    <mergeCell ref="D36:M36"/>
    <mergeCell ref="C8:D8"/>
    <mergeCell ref="C9:D9"/>
    <mergeCell ref="C26:L26"/>
    <mergeCell ref="C27:M27"/>
    <mergeCell ref="F29:I30"/>
    <mergeCell ref="J30:M30"/>
    <mergeCell ref="E10:M10"/>
    <mergeCell ref="F13:M13"/>
    <mergeCell ref="E8:I8"/>
    <mergeCell ref="J8:L8"/>
    <mergeCell ref="J9:L9"/>
    <mergeCell ref="C35:M35"/>
    <mergeCell ref="C31:M31"/>
    <mergeCell ref="F28:I28"/>
    <mergeCell ref="D32:M32"/>
    <mergeCell ref="D33:M33"/>
    <mergeCell ref="D34:M34"/>
    <mergeCell ref="D28:E28"/>
    <mergeCell ref="E11:M11"/>
    <mergeCell ref="F12:M12"/>
    <mergeCell ref="M15:M17"/>
    <mergeCell ref="J16:L16"/>
    <mergeCell ref="C15:L15"/>
    <mergeCell ref="C16:C17"/>
    <mergeCell ref="D16:D17"/>
    <mergeCell ref="E16:E17"/>
    <mergeCell ref="F16:F17"/>
    <mergeCell ref="G16:G17"/>
    <mergeCell ref="H16:H17"/>
    <mergeCell ref="I16:I17"/>
    <mergeCell ref="F14:M14"/>
  </mergeCells>
  <dataValidations xWindow="527" yWindow="549" count="5">
    <dataValidation allowBlank="1" showInputMessage="1" showErrorMessage="1" promptTitle="Jednostka wnioskująca" prompt="Proszęwpisaćpełną nazwęjednostki wnioskującej" sqref="E8"/>
    <dataValidation allowBlank="1" showInputMessage="1" showErrorMessage="1" promptTitle="Uzasadnienie" prompt="Uzasadnienie zakupu w związku z podanym powyżej zadaniem w projekcie (dotyczy projektów wskazanych przez komórkę realizującą projekt" sqref="C27"/>
    <dataValidation allowBlank="1" showInputMessage="1" showErrorMessage="1" promptTitle="Numer zadania." prompt="Numer zadania w projekcie nie dotyczy projektów statutowych oraz projektów młodych naukowców i doktorantów." sqref="L18"/>
    <dataValidation allowBlank="1" showInputMessage="1" showErrorMessage="1" promptTitle="Producent" prompt="Pole obowiązkowe w przypadku produktów, które nie istnieją w pliku &quot;Produkty na umowach sukcesywnych&quot;" sqref="E16 E18"/>
    <dataValidation allowBlank="1" showInputMessage="1" showErrorMessage="1" promptTitle="Uzasadnienie" prompt="Dla projetków unijnych podać nazwę projektu, nr pozycji budżetowej z wniosku o dofinansowanie/kosztorysu" sqref="C26:L26"/>
  </dataValidations>
  <printOptions horizontalCentered="1" verticalCentered="1"/>
  <pageMargins left="0.23622047244094491" right="0.23622047244094491" top="0.19685039370078741" bottom="0.27559055118110237" header="0.11811023622047245" footer="0.15748031496062992"/>
  <pageSetup paperSize="9" scale="77" orientation="landscape" r:id="rId2"/>
  <headerFooter>
    <oddFooter>&amp;L&amp;8Uniwersytet Medyczny w Białymstoku&amp;C&amp;8Strona &amp;P&amp;R&amp;8&amp;D &amp;T</oddFooter>
  </headerFooter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xWindow="527" yWindow="549" count="4">
        <x14:dataValidation type="list" allowBlank="1" showInputMessage="1" showErrorMessage="1">
          <x14:formula1>
            <xm:f>INDIRECT(dane!$Q$2)</xm:f>
          </x14:formula1>
          <xm:sqref>F13</xm:sqref>
        </x14:dataValidation>
        <x14:dataValidation type="list">
          <x14:formula1>
            <xm:f>INDIRECT(dane!$X$2)</xm:f>
          </x14:formula1>
          <xm:sqref>F14</xm:sqref>
        </x14:dataValidation>
        <x14:dataValidation type="list" allowBlank="1" showInputMessage="1" showErrorMessage="1">
          <x14:formula1>
            <xm:f>INDIRECT(dane!$M$2)</xm:f>
          </x14:formula1>
          <xm:sqref>E10</xm:sqref>
        </x14:dataValidation>
        <x14:dataValidation type="list" allowBlank="1" showInputMessage="1" showErrorMessage="1">
          <x14:formula1>
            <xm:f>INDIRECT(dane!$A$2)</xm:f>
          </x14:formula1>
          <xm:sqref>D11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9"/>
  <sheetViews>
    <sheetView topLeftCell="Z1" zoomScaleNormal="100" workbookViewId="0">
      <selection activeCell="X7" sqref="X7"/>
    </sheetView>
  </sheetViews>
  <sheetFormatPr defaultColWidth="8.85546875" defaultRowHeight="15" x14ac:dyDescent="0.2"/>
  <cols>
    <col min="1" max="1" width="50.85546875" style="54" bestFit="1" customWidth="1"/>
    <col min="2" max="2" width="17.28515625" style="54" customWidth="1"/>
    <col min="3" max="3" width="10.5703125" style="54" customWidth="1"/>
    <col min="4" max="4" width="19.7109375" style="54" customWidth="1"/>
    <col min="5" max="5" width="57.42578125" style="54" customWidth="1"/>
    <col min="6" max="6" width="0.85546875" style="70" customWidth="1"/>
    <col min="7" max="7" width="0.85546875" style="74" customWidth="1"/>
    <col min="8" max="8" width="11.7109375" style="63" bestFit="1" customWidth="1"/>
    <col min="9" max="9" width="20.85546875" style="63" customWidth="1"/>
    <col min="10" max="10" width="0.85546875" style="70" customWidth="1"/>
    <col min="11" max="11" width="0.85546875" style="74" customWidth="1"/>
    <col min="12" max="12" width="8.140625" style="60" bestFit="1" customWidth="1"/>
    <col min="13" max="13" width="95.42578125" style="60" bestFit="1" customWidth="1"/>
    <col min="14" max="14" width="1.42578125" style="70" customWidth="1"/>
    <col min="15" max="15" width="1.42578125" style="74" customWidth="1"/>
    <col min="16" max="16" width="12" style="63" customWidth="1"/>
    <col min="17" max="17" width="74.42578125" style="63" bestFit="1" customWidth="1"/>
    <col min="18" max="18" width="1.7109375" style="70" customWidth="1"/>
    <col min="19" max="19" width="1.7109375" style="67" customWidth="1"/>
    <col min="20" max="21" width="3.140625" style="54" customWidth="1"/>
    <col min="22" max="22" width="23.7109375" style="54" customWidth="1"/>
    <col min="23" max="23" width="17" style="83" customWidth="1"/>
    <col min="24" max="24" width="87.5703125" style="83" bestFit="1" customWidth="1"/>
    <col min="25" max="26" width="57.7109375" style="83" customWidth="1"/>
    <col min="27" max="27" width="28.42578125" style="83" bestFit="1" customWidth="1"/>
    <col min="28" max="28" width="8.85546875" style="54"/>
    <col min="29" max="29" width="86.85546875" style="54" bestFit="1" customWidth="1"/>
    <col min="30" max="30" width="28.42578125" style="54" customWidth="1"/>
    <col min="31" max="16384" width="8.85546875" style="54"/>
  </cols>
  <sheetData>
    <row r="1" spans="1:31" s="75" customFormat="1" ht="75" x14ac:dyDescent="0.3">
      <c r="A1" s="75" t="str">
        <f>Zapotrrzebowanie!D11</f>
        <v>Usługa: wyjazdy krajowe : BILETY i USŁUGI HOTELARSKIE</v>
      </c>
      <c r="B1" s="75" t="str">
        <f>IF(ISNA(VLOOKUP($A$1,KZ[],2)),"",VLOOKUP($A$1,KZ[],2))</f>
        <v>AGU</v>
      </c>
      <c r="C1" s="75" t="str">
        <f>IF(ISNA(VLOOKUP($A$1,KZ[],3)),"",VLOOKUP($A$1,KZ[],3))</f>
        <v>SP</v>
      </c>
      <c r="D1" s="75" t="str">
        <f>IF(ISNA(VLOOKUP($A$1,KZ[],4)),"",VLOOKUP($A$1,KZ[],4))</f>
        <v>XX</v>
      </c>
      <c r="E1" s="75" t="str">
        <f>IF(ISNA(VLOOKUP($A$1,KZ[],5)),"",VLOOKUP($A$1,KZ[],5))</f>
        <v>UWAGA! Należy wypelnić załącznik: Uzupełnienie informacji niezbędnych do dokonania zakupu biletu i / lub usługi hotelowej.</v>
      </c>
      <c r="F1" s="78"/>
      <c r="H1" s="76" t="str">
        <f>C1</f>
        <v>SP</v>
      </c>
      <c r="I1" s="75" t="str">
        <f>IF(ISNA(VLOOKUP(H1,BR[#All],2)),"",VLOOKUP(H1,BR[#All],2))</f>
        <v>SP</v>
      </c>
      <c r="J1" s="78"/>
      <c r="L1" s="75" t="str">
        <f>B1</f>
        <v>AGU</v>
      </c>
      <c r="M1" s="75" t="str">
        <f>CONCATENATE(IF(ISNA(VLOOKUP(L1,DR[#All],2)),"",VLOOKUP(L1,DR[#All],2)),": ",I1)</f>
        <v>Dział Administracyjno-Gospodarczy i Usług: ul. Mickiewicza 2C, pokój numer 15  (5519): SP</v>
      </c>
      <c r="N1" s="78"/>
      <c r="P1" s="75" t="str">
        <f>D1</f>
        <v>XX</v>
      </c>
      <c r="Q1" s="75" t="str">
        <f>IF(ISNA(VLOOKUP(P1,DM[#All],2)),"",VLOOKUP(P1,DM[#All],2))</f>
        <v>*** Proszę wybrać z listy komórkę merytoryczną ***</v>
      </c>
      <c r="R1" s="78"/>
      <c r="W1" s="77"/>
      <c r="X1" s="77"/>
      <c r="Y1" s="77"/>
      <c r="Z1" s="77"/>
      <c r="AA1" s="77"/>
      <c r="AD1" s="75" t="str">
        <f>VLOOKUP(Zapotrrzebowanie!F14,PF[],2)</f>
        <v xml:space="preserve"> </v>
      </c>
      <c r="AE1" s="75">
        <f>VLOOKUP(Zapotrrzebowanie!F14,PF[],3)</f>
        <v>0</v>
      </c>
    </row>
    <row r="2" spans="1:31" x14ac:dyDescent="0.2">
      <c r="A2" s="59" t="s">
        <v>135</v>
      </c>
      <c r="B2" s="59" t="s">
        <v>138</v>
      </c>
      <c r="C2" s="59" t="s">
        <v>139</v>
      </c>
      <c r="D2" s="59" t="s">
        <v>140</v>
      </c>
      <c r="E2" s="59" t="s">
        <v>141</v>
      </c>
      <c r="G2" s="71"/>
      <c r="H2" s="63" t="s">
        <v>142</v>
      </c>
      <c r="I2" s="64" t="s">
        <v>139</v>
      </c>
      <c r="K2" s="71"/>
      <c r="L2" s="60" t="s">
        <v>143</v>
      </c>
      <c r="M2" s="66" t="s">
        <v>138</v>
      </c>
      <c r="P2" s="63" t="s">
        <v>144</v>
      </c>
      <c r="Q2" s="64" t="s">
        <v>140</v>
      </c>
      <c r="W2" s="79" t="s">
        <v>148</v>
      </c>
      <c r="X2" s="80" t="s">
        <v>153</v>
      </c>
      <c r="Y2" s="80" t="s">
        <v>149</v>
      </c>
      <c r="Z2" s="80" t="s">
        <v>147</v>
      </c>
      <c r="AA2" s="81" t="s">
        <v>29</v>
      </c>
      <c r="AC2" s="63" t="s">
        <v>150</v>
      </c>
      <c r="AD2" s="63" t="s">
        <v>151</v>
      </c>
      <c r="AE2" s="88" t="s">
        <v>152</v>
      </c>
    </row>
    <row r="3" spans="1:31" x14ac:dyDescent="0.2">
      <c r="A3" s="60" t="s">
        <v>40</v>
      </c>
      <c r="B3" s="60" t="s">
        <v>39</v>
      </c>
      <c r="C3" s="60" t="s">
        <v>37</v>
      </c>
      <c r="D3" s="60" t="s">
        <v>39</v>
      </c>
      <c r="E3" s="60" t="s">
        <v>155</v>
      </c>
      <c r="G3" s="72"/>
      <c r="H3" s="63" t="s">
        <v>18</v>
      </c>
      <c r="I3" s="65" t="s">
        <v>18</v>
      </c>
      <c r="K3" s="72"/>
      <c r="L3" s="60" t="s">
        <v>12</v>
      </c>
      <c r="M3" s="60" t="s">
        <v>15</v>
      </c>
      <c r="P3" s="63" t="s">
        <v>36</v>
      </c>
      <c r="Q3" s="63" t="s">
        <v>32</v>
      </c>
      <c r="W3" s="89" t="s">
        <v>46</v>
      </c>
      <c r="X3" s="90" t="s">
        <v>231</v>
      </c>
      <c r="Y3" s="90" t="s">
        <v>47</v>
      </c>
      <c r="Z3" s="90" t="s">
        <v>48</v>
      </c>
      <c r="AA3" s="91" t="s">
        <v>45</v>
      </c>
      <c r="AC3" s="83" t="s">
        <v>159</v>
      </c>
      <c r="AD3" s="83"/>
      <c r="AE3" s="63"/>
    </row>
    <row r="4" spans="1:31" x14ac:dyDescent="0.2">
      <c r="A4" s="60" t="s">
        <v>43</v>
      </c>
      <c r="B4" s="60" t="s">
        <v>42</v>
      </c>
      <c r="C4" s="60" t="s">
        <v>136</v>
      </c>
      <c r="D4" s="60" t="s">
        <v>42</v>
      </c>
      <c r="E4" s="60" t="s">
        <v>28</v>
      </c>
      <c r="F4" s="69"/>
      <c r="G4" s="73"/>
      <c r="H4" s="63" t="s">
        <v>44</v>
      </c>
      <c r="I4" s="63" t="s">
        <v>44</v>
      </c>
      <c r="K4" s="73"/>
      <c r="L4" s="60" t="s">
        <v>11</v>
      </c>
      <c r="M4" s="60" t="s">
        <v>14</v>
      </c>
      <c r="P4" s="63" t="s">
        <v>145</v>
      </c>
      <c r="Q4" s="63" t="s">
        <v>172</v>
      </c>
      <c r="W4" s="89" t="s">
        <v>49</v>
      </c>
      <c r="X4" s="90" t="s">
        <v>230</v>
      </c>
      <c r="Y4" s="90" t="s">
        <v>50</v>
      </c>
      <c r="Z4" s="90" t="s">
        <v>51</v>
      </c>
      <c r="AA4" s="91" t="s">
        <v>129</v>
      </c>
      <c r="AC4" s="83" t="s">
        <v>160</v>
      </c>
      <c r="AD4" s="84"/>
      <c r="AE4" s="63"/>
    </row>
    <row r="5" spans="1:31" x14ac:dyDescent="0.2">
      <c r="A5" s="60" t="s">
        <v>30</v>
      </c>
      <c r="B5" s="60" t="s">
        <v>36</v>
      </c>
      <c r="C5" s="60" t="s">
        <v>36</v>
      </c>
      <c r="D5" s="60" t="s">
        <v>36</v>
      </c>
      <c r="E5" s="60" t="s">
        <v>28</v>
      </c>
      <c r="F5" s="69"/>
      <c r="G5" s="73"/>
      <c r="H5" s="63" t="s">
        <v>136</v>
      </c>
      <c r="I5" s="63" t="s">
        <v>136</v>
      </c>
      <c r="K5" s="73"/>
      <c r="L5" s="60" t="s">
        <v>36</v>
      </c>
      <c r="M5" s="60" t="s">
        <v>211</v>
      </c>
      <c r="P5" s="63" t="s">
        <v>31</v>
      </c>
      <c r="Q5" s="63" t="s">
        <v>34</v>
      </c>
      <c r="W5" s="89" t="s">
        <v>52</v>
      </c>
      <c r="X5" s="90" t="s">
        <v>229</v>
      </c>
      <c r="Y5" s="90" t="s">
        <v>53</v>
      </c>
      <c r="Z5" s="90" t="s">
        <v>54</v>
      </c>
      <c r="AA5" s="91" t="s">
        <v>129</v>
      </c>
      <c r="AC5" s="83" t="s">
        <v>161</v>
      </c>
      <c r="AD5" s="84"/>
      <c r="AE5" s="63"/>
    </row>
    <row r="6" spans="1:31" x14ac:dyDescent="0.2">
      <c r="A6" s="60" t="s">
        <v>176</v>
      </c>
      <c r="B6" s="60" t="s">
        <v>145</v>
      </c>
      <c r="C6" s="60" t="s">
        <v>146</v>
      </c>
      <c r="D6" s="60" t="s">
        <v>145</v>
      </c>
      <c r="E6" s="61"/>
      <c r="F6" s="69"/>
      <c r="G6" s="73"/>
      <c r="H6" s="63" t="s">
        <v>17</v>
      </c>
      <c r="I6" s="65" t="s">
        <v>17</v>
      </c>
      <c r="K6" s="72"/>
      <c r="L6" s="60" t="s">
        <v>145</v>
      </c>
      <c r="M6" s="60" t="s">
        <v>172</v>
      </c>
      <c r="P6" s="63" t="s">
        <v>42</v>
      </c>
      <c r="Q6" s="63" t="s">
        <v>35</v>
      </c>
      <c r="W6" s="89" t="s">
        <v>55</v>
      </c>
      <c r="X6" s="90" t="s">
        <v>228</v>
      </c>
      <c r="Y6" s="90" t="s">
        <v>56</v>
      </c>
      <c r="Z6" s="90" t="s">
        <v>57</v>
      </c>
      <c r="AA6" s="91" t="s">
        <v>58</v>
      </c>
      <c r="AC6" s="83" t="s">
        <v>163</v>
      </c>
      <c r="AD6" s="84"/>
      <c r="AE6" s="63"/>
    </row>
    <row r="7" spans="1:31" x14ac:dyDescent="0.2">
      <c r="A7" s="60" t="s">
        <v>175</v>
      </c>
      <c r="B7" s="98" t="s">
        <v>145</v>
      </c>
      <c r="C7" s="98" t="s">
        <v>146</v>
      </c>
      <c r="D7" s="98" t="s">
        <v>145</v>
      </c>
      <c r="E7" s="99"/>
      <c r="F7" s="69"/>
      <c r="G7" s="73"/>
      <c r="H7" s="63" t="s">
        <v>36</v>
      </c>
      <c r="I7" s="63" t="s">
        <v>210</v>
      </c>
      <c r="K7" s="73"/>
      <c r="L7" s="60" t="s">
        <v>31</v>
      </c>
      <c r="M7" s="60" t="s">
        <v>173</v>
      </c>
      <c r="P7" s="63" t="s">
        <v>37</v>
      </c>
      <c r="Q7" s="63" t="s">
        <v>208</v>
      </c>
      <c r="W7" s="89">
        <v>501510</v>
      </c>
      <c r="X7" s="83" t="s">
        <v>78</v>
      </c>
      <c r="Y7" s="90"/>
      <c r="Z7" s="154"/>
      <c r="AA7" s="156" t="s">
        <v>45</v>
      </c>
      <c r="AC7" s="83" t="s">
        <v>162</v>
      </c>
      <c r="AD7" s="84"/>
      <c r="AE7" s="63"/>
    </row>
    <row r="8" spans="1:31" x14ac:dyDescent="0.2">
      <c r="A8" s="110" t="s">
        <v>222</v>
      </c>
      <c r="B8" s="110" t="s">
        <v>219</v>
      </c>
      <c r="C8" s="110" t="s">
        <v>220</v>
      </c>
      <c r="D8" s="110" t="s">
        <v>37</v>
      </c>
      <c r="E8" s="111" t="s">
        <v>221</v>
      </c>
      <c r="F8" s="68"/>
      <c r="G8" s="72"/>
      <c r="H8" s="112" t="s">
        <v>220</v>
      </c>
      <c r="I8" s="113" t="s">
        <v>220</v>
      </c>
      <c r="K8" s="73"/>
      <c r="L8" s="60" t="s">
        <v>10</v>
      </c>
      <c r="M8" s="60" t="s">
        <v>13</v>
      </c>
      <c r="P8" s="112"/>
      <c r="Q8" s="112"/>
      <c r="W8" s="89" t="s">
        <v>59</v>
      </c>
      <c r="X8" s="90" t="s">
        <v>227</v>
      </c>
      <c r="Y8" s="90" t="s">
        <v>60</v>
      </c>
      <c r="Z8" s="90" t="s">
        <v>61</v>
      </c>
      <c r="AA8" s="91" t="s">
        <v>45</v>
      </c>
      <c r="AC8" s="82" t="s">
        <v>224</v>
      </c>
      <c r="AD8" s="86" t="s">
        <v>28</v>
      </c>
      <c r="AE8" s="63"/>
    </row>
    <row r="9" spans="1:31" x14ac:dyDescent="0.2">
      <c r="A9" s="60" t="s">
        <v>191</v>
      </c>
      <c r="B9" s="60" t="s">
        <v>12</v>
      </c>
      <c r="C9" s="60" t="s">
        <v>181</v>
      </c>
      <c r="D9" s="60" t="s">
        <v>37</v>
      </c>
      <c r="E9" s="61"/>
      <c r="F9" s="69"/>
      <c r="G9" s="73"/>
      <c r="H9" s="63" t="s">
        <v>185</v>
      </c>
      <c r="I9" s="65" t="s">
        <v>204</v>
      </c>
      <c r="K9" s="72"/>
      <c r="L9" s="60" t="s">
        <v>42</v>
      </c>
      <c r="M9" s="60" t="s">
        <v>174</v>
      </c>
      <c r="W9" s="89">
        <v>507001</v>
      </c>
      <c r="X9" s="150" t="s">
        <v>91</v>
      </c>
      <c r="Y9" s="90"/>
      <c r="Z9" s="90" t="str">
        <f>LEFT(PF[[#This Row],[zrodlo]],6)</f>
        <v>*** ZA</v>
      </c>
      <c r="AA9" s="91" t="s">
        <v>233</v>
      </c>
      <c r="AC9" s="87" t="s">
        <v>158</v>
      </c>
      <c r="AD9" s="87"/>
      <c r="AE9" s="63"/>
    </row>
    <row r="10" spans="1:31" x14ac:dyDescent="0.2">
      <c r="A10" s="60" t="s">
        <v>190</v>
      </c>
      <c r="B10" s="60" t="s">
        <v>12</v>
      </c>
      <c r="C10" s="60" t="s">
        <v>181</v>
      </c>
      <c r="D10" s="60" t="s">
        <v>37</v>
      </c>
      <c r="E10" s="61"/>
      <c r="F10" s="69"/>
      <c r="G10" s="73"/>
      <c r="H10" s="63" t="s">
        <v>20</v>
      </c>
      <c r="I10" s="65" t="s">
        <v>20</v>
      </c>
      <c r="K10" s="73"/>
      <c r="L10" s="110" t="s">
        <v>219</v>
      </c>
      <c r="M10" s="110" t="s">
        <v>223</v>
      </c>
      <c r="W10" s="89">
        <v>507002</v>
      </c>
      <c r="X10" s="89" t="s">
        <v>92</v>
      </c>
      <c r="Y10" s="90"/>
      <c r="Z10" s="90" t="str">
        <f>LEFT(PF[[#This Row],[zrodlo]],6)</f>
        <v>080114</v>
      </c>
      <c r="AA10" s="91" t="s">
        <v>233</v>
      </c>
      <c r="AC10" s="83" t="s">
        <v>68</v>
      </c>
      <c r="AD10" s="83" t="s">
        <v>45</v>
      </c>
      <c r="AE10" s="63" t="str">
        <f>LEFT(PF[[#This Row],[zrodlo]],6)</f>
        <v>080114</v>
      </c>
    </row>
    <row r="11" spans="1:31" ht="30" x14ac:dyDescent="0.2">
      <c r="A11" s="60" t="s">
        <v>196</v>
      </c>
      <c r="B11" s="60" t="s">
        <v>12</v>
      </c>
      <c r="C11" s="60" t="s">
        <v>184</v>
      </c>
      <c r="D11" s="60" t="s">
        <v>37</v>
      </c>
      <c r="E11" s="61" t="s">
        <v>197</v>
      </c>
      <c r="F11" s="68"/>
      <c r="G11" s="72"/>
      <c r="H11" s="63" t="s">
        <v>22</v>
      </c>
      <c r="I11" s="63" t="s">
        <v>22</v>
      </c>
      <c r="K11" s="73"/>
      <c r="L11" s="108" t="s">
        <v>37</v>
      </c>
      <c r="M11" s="108" t="s">
        <v>155</v>
      </c>
      <c r="W11" s="89">
        <v>507003</v>
      </c>
      <c r="X11" s="89" t="s">
        <v>93</v>
      </c>
      <c r="Y11" s="90"/>
      <c r="Z11" s="150" t="str">
        <f>LEFT(PF[[#This Row],[zrodlo]],6)</f>
        <v>080115</v>
      </c>
      <c r="AA11" s="91" t="s">
        <v>233</v>
      </c>
      <c r="AC11" s="83" t="s">
        <v>69</v>
      </c>
      <c r="AD11" s="83" t="s">
        <v>45</v>
      </c>
      <c r="AE11" s="63" t="str">
        <f>LEFT(PF[[#This Row],[zrodlo]],6)</f>
        <v>080115</v>
      </c>
    </row>
    <row r="12" spans="1:31" x14ac:dyDescent="0.2">
      <c r="A12" s="60" t="s">
        <v>187</v>
      </c>
      <c r="B12" s="60" t="s">
        <v>12</v>
      </c>
      <c r="C12" s="60" t="s">
        <v>181</v>
      </c>
      <c r="D12" s="60" t="s">
        <v>37</v>
      </c>
      <c r="E12" s="61" t="s">
        <v>192</v>
      </c>
      <c r="F12" s="69"/>
      <c r="G12" s="73"/>
      <c r="H12" s="63" t="s">
        <v>21</v>
      </c>
      <c r="I12" s="65" t="s">
        <v>21</v>
      </c>
      <c r="K12" s="72"/>
      <c r="W12" s="146">
        <v>507004</v>
      </c>
      <c r="X12" s="146" t="s">
        <v>232</v>
      </c>
      <c r="Y12" s="150"/>
      <c r="Z12" s="147"/>
      <c r="AA12" s="147" t="s">
        <v>233</v>
      </c>
      <c r="AC12" s="83" t="s">
        <v>70</v>
      </c>
      <c r="AD12" s="83" t="s">
        <v>45</v>
      </c>
      <c r="AE12" s="63" t="str">
        <f>LEFT(PF[[#This Row],[zrodlo]],6)</f>
        <v>080116</v>
      </c>
    </row>
    <row r="13" spans="1:31" ht="30" x14ac:dyDescent="0.2">
      <c r="A13" s="62" t="s">
        <v>177</v>
      </c>
      <c r="B13" s="60" t="s">
        <v>12</v>
      </c>
      <c r="C13" s="60" t="s">
        <v>44</v>
      </c>
      <c r="D13" s="60" t="s">
        <v>37</v>
      </c>
      <c r="E13" s="61" t="s">
        <v>178</v>
      </c>
      <c r="F13" s="69"/>
      <c r="G13" s="73"/>
      <c r="H13" s="63" t="s">
        <v>146</v>
      </c>
      <c r="I13" s="65" t="s">
        <v>145</v>
      </c>
      <c r="K13" s="73"/>
      <c r="W13" s="146">
        <v>509660</v>
      </c>
      <c r="X13" s="146" t="s">
        <v>94</v>
      </c>
      <c r="Y13" s="90"/>
      <c r="Z13" s="147" t="str">
        <f>LEFT(PF[[#This Row],[zrodlo]],6)</f>
        <v>080370</v>
      </c>
      <c r="AA13" s="147" t="s">
        <v>62</v>
      </c>
      <c r="AC13" s="83" t="s">
        <v>66</v>
      </c>
      <c r="AD13" s="83" t="s">
        <v>45</v>
      </c>
      <c r="AE13" s="63" t="str">
        <f>LEFT(PF[[#This Row],[zrodlo]],6)</f>
        <v>080370</v>
      </c>
    </row>
    <row r="14" spans="1:31" x14ac:dyDescent="0.2">
      <c r="A14" s="60" t="s">
        <v>214</v>
      </c>
      <c r="B14" s="60" t="s">
        <v>12</v>
      </c>
      <c r="C14" s="60" t="s">
        <v>183</v>
      </c>
      <c r="D14" s="60" t="s">
        <v>37</v>
      </c>
      <c r="E14" s="61"/>
      <c r="F14" s="69"/>
      <c r="G14" s="73"/>
      <c r="H14" s="63" t="s">
        <v>19</v>
      </c>
      <c r="I14" s="65" t="s">
        <v>19</v>
      </c>
      <c r="K14" s="73"/>
      <c r="W14" s="146">
        <v>518200</v>
      </c>
      <c r="X14" s="146" t="s">
        <v>111</v>
      </c>
      <c r="Y14" s="90"/>
      <c r="Z14" s="147" t="str">
        <f>LEFT(PF[[#This Row],[zrodlo]],6)</f>
        <v>080380</v>
      </c>
      <c r="AA14" s="147" t="s">
        <v>45</v>
      </c>
      <c r="AC14" s="83" t="s">
        <v>71</v>
      </c>
      <c r="AD14" s="83" t="s">
        <v>45</v>
      </c>
      <c r="AE14" s="63" t="str">
        <f>LEFT(PF[[#This Row],[zrodlo]],6)</f>
        <v>080380</v>
      </c>
    </row>
    <row r="15" spans="1:31" ht="30" x14ac:dyDescent="0.2">
      <c r="A15" s="60" t="s">
        <v>188</v>
      </c>
      <c r="B15" s="60" t="s">
        <v>12</v>
      </c>
      <c r="C15" s="60" t="s">
        <v>181</v>
      </c>
      <c r="D15" s="60" t="s">
        <v>37</v>
      </c>
      <c r="E15" s="61" t="s">
        <v>189</v>
      </c>
      <c r="F15" s="69"/>
      <c r="G15" s="73"/>
      <c r="H15" s="63" t="s">
        <v>16</v>
      </c>
      <c r="I15" s="65" t="s">
        <v>186</v>
      </c>
      <c r="K15" s="73"/>
      <c r="W15" s="89">
        <v>519200</v>
      </c>
      <c r="X15" s="89" t="s">
        <v>114</v>
      </c>
      <c r="Y15" s="90"/>
      <c r="Z15" s="150" t="str">
        <f>LEFT(PF[[#This Row],[zrodlo]],6)</f>
        <v>080530</v>
      </c>
      <c r="AA15" s="150" t="s">
        <v>45</v>
      </c>
      <c r="AC15" s="83" t="s">
        <v>72</v>
      </c>
      <c r="AD15" s="83" t="s">
        <v>45</v>
      </c>
      <c r="AE15" s="63" t="str">
        <f>LEFT(PF[[#This Row],[zrodlo]],6)</f>
        <v>080530</v>
      </c>
    </row>
    <row r="16" spans="1:31" ht="45" x14ac:dyDescent="0.2">
      <c r="A16" s="60" t="s">
        <v>193</v>
      </c>
      <c r="B16" s="60" t="s">
        <v>12</v>
      </c>
      <c r="C16" s="60" t="s">
        <v>183</v>
      </c>
      <c r="D16" s="60" t="s">
        <v>37</v>
      </c>
      <c r="E16" s="61" t="s">
        <v>194</v>
      </c>
      <c r="F16" s="68"/>
      <c r="G16" s="72"/>
      <c r="H16" s="63" t="s">
        <v>184</v>
      </c>
      <c r="I16" s="65" t="s">
        <v>184</v>
      </c>
      <c r="K16" s="73"/>
      <c r="W16" s="146">
        <v>519203</v>
      </c>
      <c r="X16" s="146" t="s">
        <v>115</v>
      </c>
      <c r="Y16" s="90"/>
      <c r="Z16" s="147" t="str">
        <f>LEFT(PF[[#This Row],[zrodlo]],6)</f>
        <v>080660</v>
      </c>
      <c r="AA16" s="147" t="s">
        <v>63</v>
      </c>
      <c r="AC16" s="83" t="s">
        <v>73</v>
      </c>
      <c r="AD16" s="83" t="s">
        <v>129</v>
      </c>
      <c r="AE16" s="63" t="str">
        <f>LEFT(PF[[#This Row],[zrodlo]],6)</f>
        <v>080660</v>
      </c>
    </row>
    <row r="17" spans="1:31" x14ac:dyDescent="0.2">
      <c r="A17" s="60" t="s">
        <v>195</v>
      </c>
      <c r="B17" s="60" t="s">
        <v>12</v>
      </c>
      <c r="C17" s="60" t="s">
        <v>184</v>
      </c>
      <c r="D17" s="60" t="s">
        <v>37</v>
      </c>
      <c r="E17" s="61"/>
      <c r="H17" s="63" t="s">
        <v>27</v>
      </c>
      <c r="I17" s="65" t="s">
        <v>27</v>
      </c>
      <c r="K17" s="73"/>
      <c r="W17" s="146" t="s">
        <v>64</v>
      </c>
      <c r="X17" s="146" t="s">
        <v>226</v>
      </c>
      <c r="Y17" s="147"/>
      <c r="Z17" s="147" t="s">
        <v>65</v>
      </c>
      <c r="AA17" s="148" t="s">
        <v>45</v>
      </c>
      <c r="AC17" s="83" t="s">
        <v>74</v>
      </c>
      <c r="AD17" s="83" t="s">
        <v>45</v>
      </c>
      <c r="AE17" s="63" t="str">
        <f>LEFT(PF[[#This Row],[zrodlo]],6)</f>
        <v>080670</v>
      </c>
    </row>
    <row r="18" spans="1:31" x14ac:dyDescent="0.2">
      <c r="A18" s="60" t="s">
        <v>212</v>
      </c>
      <c r="B18" s="60" t="s">
        <v>12</v>
      </c>
      <c r="C18" s="60" t="s">
        <v>185</v>
      </c>
      <c r="D18" s="60" t="s">
        <v>37</v>
      </c>
      <c r="E18" s="61"/>
      <c r="H18" s="63" t="s">
        <v>183</v>
      </c>
      <c r="I18" s="65" t="s">
        <v>183</v>
      </c>
      <c r="K18" s="73"/>
      <c r="W18" s="149"/>
      <c r="X18" s="153" t="s">
        <v>224</v>
      </c>
      <c r="Y18" s="153"/>
      <c r="Z18" s="155"/>
      <c r="AA18" s="157"/>
      <c r="AC18" s="83" t="s">
        <v>75</v>
      </c>
      <c r="AD18" s="83" t="s">
        <v>45</v>
      </c>
      <c r="AE18" s="63" t="str">
        <f>LEFT(PF[[#This Row],[zrodlo]],6)</f>
        <v>080671</v>
      </c>
    </row>
    <row r="19" spans="1:31" ht="45" x14ac:dyDescent="0.2">
      <c r="A19" s="60" t="s">
        <v>206</v>
      </c>
      <c r="B19" s="60" t="s">
        <v>12</v>
      </c>
      <c r="C19" s="60" t="s">
        <v>179</v>
      </c>
      <c r="D19" s="60" t="s">
        <v>37</v>
      </c>
      <c r="E19" s="61" t="s">
        <v>134</v>
      </c>
      <c r="H19" s="63" t="s">
        <v>181</v>
      </c>
      <c r="I19" s="65" t="s">
        <v>181</v>
      </c>
      <c r="K19" s="73"/>
      <c r="AC19" s="83" t="s">
        <v>76</v>
      </c>
      <c r="AD19" s="83" t="s">
        <v>131</v>
      </c>
      <c r="AE19" s="63" t="str">
        <f>LEFT(PF[[#This Row],[zrodlo]],6)</f>
        <v>080680</v>
      </c>
    </row>
    <row r="20" spans="1:31" ht="45" x14ac:dyDescent="0.2">
      <c r="A20" s="60" t="s">
        <v>205</v>
      </c>
      <c r="B20" s="60" t="s">
        <v>31</v>
      </c>
      <c r="C20" s="60" t="s">
        <v>137</v>
      </c>
      <c r="D20" s="60" t="str">
        <f>P5</f>
        <v>AWM</v>
      </c>
      <c r="E20" s="61" t="s">
        <v>134</v>
      </c>
      <c r="H20" s="63" t="s">
        <v>179</v>
      </c>
      <c r="I20" s="65" t="s">
        <v>179</v>
      </c>
      <c r="K20" s="73"/>
      <c r="AC20" s="83" t="s">
        <v>231</v>
      </c>
      <c r="AD20" s="83" t="s">
        <v>45</v>
      </c>
      <c r="AE20" s="63" t="str">
        <f>LEFT(PF[[#This Row],[zrodlo]],6)</f>
        <v>500100</v>
      </c>
    </row>
    <row r="21" spans="1:31" ht="30" x14ac:dyDescent="0.2">
      <c r="A21" s="60" t="s">
        <v>180</v>
      </c>
      <c r="B21" s="60" t="s">
        <v>12</v>
      </c>
      <c r="C21" s="60" t="s">
        <v>181</v>
      </c>
      <c r="D21" s="98"/>
      <c r="E21" s="61" t="s">
        <v>182</v>
      </c>
      <c r="H21" s="63" t="s">
        <v>137</v>
      </c>
      <c r="I21" s="63" t="s">
        <v>137</v>
      </c>
      <c r="AC21" s="83" t="s">
        <v>230</v>
      </c>
      <c r="AD21" s="83" t="s">
        <v>129</v>
      </c>
      <c r="AE21" s="63" t="str">
        <f>LEFT(PF[[#This Row],[zrodlo]],6)</f>
        <v>500101</v>
      </c>
    </row>
    <row r="22" spans="1:31" ht="30" x14ac:dyDescent="0.2">
      <c r="A22" s="60" t="s">
        <v>207</v>
      </c>
      <c r="B22" s="60" t="s">
        <v>10</v>
      </c>
      <c r="C22" s="60" t="s">
        <v>22</v>
      </c>
      <c r="D22" s="60" t="s">
        <v>36</v>
      </c>
      <c r="E22" s="61" t="s">
        <v>41</v>
      </c>
      <c r="H22" s="63" t="s">
        <v>37</v>
      </c>
      <c r="I22" s="63" t="s">
        <v>155</v>
      </c>
      <c r="AC22" s="83" t="s">
        <v>229</v>
      </c>
      <c r="AD22" s="83" t="s">
        <v>129</v>
      </c>
      <c r="AE22" s="63" t="str">
        <f>LEFT(PF[[#This Row],[zrodlo]],6)</f>
        <v>500102</v>
      </c>
    </row>
    <row r="23" spans="1:31" x14ac:dyDescent="0.2">
      <c r="A23" s="62" t="s">
        <v>199</v>
      </c>
      <c r="B23" s="60" t="s">
        <v>10</v>
      </c>
      <c r="C23" s="60" t="s">
        <v>19</v>
      </c>
      <c r="D23" s="60" t="s">
        <v>37</v>
      </c>
      <c r="E23" s="61" t="s">
        <v>28</v>
      </c>
      <c r="AC23" s="83" t="s">
        <v>228</v>
      </c>
      <c r="AD23" s="83" t="s">
        <v>58</v>
      </c>
      <c r="AE23" s="63" t="str">
        <f>LEFT(PF[[#This Row],[zrodlo]],6)</f>
        <v>500103</v>
      </c>
    </row>
    <row r="24" spans="1:31" x14ac:dyDescent="0.2">
      <c r="A24" s="60" t="s">
        <v>198</v>
      </c>
      <c r="B24" s="60" t="s">
        <v>37</v>
      </c>
      <c r="C24" s="60" t="s">
        <v>37</v>
      </c>
      <c r="D24" s="60" t="s">
        <v>37</v>
      </c>
      <c r="E24" s="60" t="s">
        <v>28</v>
      </c>
      <c r="AC24" s="83" t="s">
        <v>77</v>
      </c>
      <c r="AD24" s="83" t="s">
        <v>45</v>
      </c>
      <c r="AE24" s="63" t="str">
        <f>LEFT(PF[[#This Row],[zrodlo]],6)</f>
        <v>500104</v>
      </c>
    </row>
    <row r="25" spans="1:31" x14ac:dyDescent="0.2">
      <c r="A25" s="62" t="s">
        <v>200</v>
      </c>
      <c r="B25" s="60" t="s">
        <v>10</v>
      </c>
      <c r="C25" s="60" t="s">
        <v>17</v>
      </c>
      <c r="D25" s="60" t="s">
        <v>37</v>
      </c>
      <c r="E25" s="61" t="s">
        <v>28</v>
      </c>
      <c r="AC25" s="83" t="s">
        <v>78</v>
      </c>
      <c r="AD25" s="83" t="s">
        <v>45</v>
      </c>
      <c r="AE25" s="63" t="str">
        <f>LEFT(PF[[#This Row],[zrodlo]],6)</f>
        <v>501510</v>
      </c>
    </row>
    <row r="26" spans="1:31" x14ac:dyDescent="0.2">
      <c r="A26" s="62" t="s">
        <v>201</v>
      </c>
      <c r="B26" s="60" t="s">
        <v>10</v>
      </c>
      <c r="C26" s="60" t="s">
        <v>18</v>
      </c>
      <c r="D26" s="60" t="s">
        <v>37</v>
      </c>
      <c r="E26" s="61" t="s">
        <v>132</v>
      </c>
      <c r="AC26" s="83" t="s">
        <v>79</v>
      </c>
      <c r="AD26" s="83" t="s">
        <v>45</v>
      </c>
      <c r="AE26" s="63" t="str">
        <f>LEFT(PF[[#This Row],[zrodlo]],6)</f>
        <v>501511</v>
      </c>
    </row>
    <row r="27" spans="1:31" x14ac:dyDescent="0.2">
      <c r="A27" s="62" t="s">
        <v>213</v>
      </c>
      <c r="B27" s="60" t="s">
        <v>10</v>
      </c>
      <c r="C27" s="60" t="s">
        <v>16</v>
      </c>
      <c r="D27" s="60" t="str">
        <f>P3</f>
        <v>ANZ</v>
      </c>
      <c r="E27" s="61" t="s">
        <v>38</v>
      </c>
      <c r="AC27" s="83" t="s">
        <v>80</v>
      </c>
      <c r="AD27" s="83" t="s">
        <v>45</v>
      </c>
      <c r="AE27" s="63" t="str">
        <f>LEFT(PF[[#This Row],[zrodlo]],6)</f>
        <v>501520</v>
      </c>
    </row>
    <row r="28" spans="1:31" x14ac:dyDescent="0.2">
      <c r="A28" s="62" t="s">
        <v>203</v>
      </c>
      <c r="B28" s="60" t="s">
        <v>11</v>
      </c>
      <c r="C28" s="60" t="s">
        <v>21</v>
      </c>
      <c r="D28" s="60" t="s">
        <v>37</v>
      </c>
      <c r="E28" s="61" t="s">
        <v>28</v>
      </c>
      <c r="AC28" s="83" t="s">
        <v>81</v>
      </c>
      <c r="AD28" s="83" t="s">
        <v>45</v>
      </c>
      <c r="AE28" s="63" t="str">
        <f>LEFT(PF[[#This Row],[zrodlo]],6)</f>
        <v>501550</v>
      </c>
    </row>
    <row r="29" spans="1:31" x14ac:dyDescent="0.2">
      <c r="A29" s="62" t="s">
        <v>202</v>
      </c>
      <c r="B29" s="60" t="s">
        <v>10</v>
      </c>
      <c r="C29" s="60" t="s">
        <v>20</v>
      </c>
      <c r="D29" s="60" t="s">
        <v>37</v>
      </c>
      <c r="E29" s="61" t="s">
        <v>133</v>
      </c>
      <c r="AC29" s="83" t="s">
        <v>227</v>
      </c>
      <c r="AD29" s="83" t="s">
        <v>45</v>
      </c>
      <c r="AE29" s="63" t="str">
        <f>LEFT(PF[[#This Row],[zrodlo]],6)</f>
        <v>502530</v>
      </c>
    </row>
    <row r="30" spans="1:31" x14ac:dyDescent="0.2">
      <c r="A30" s="110"/>
      <c r="B30" s="110"/>
      <c r="C30" s="110"/>
      <c r="D30" s="110"/>
      <c r="E30" s="111"/>
      <c r="AC30" s="83" t="s">
        <v>82</v>
      </c>
      <c r="AD30" s="83" t="s">
        <v>45</v>
      </c>
      <c r="AE30" s="63" t="str">
        <f>LEFT(PF[[#This Row],[zrodlo]],6)</f>
        <v>504370</v>
      </c>
    </row>
    <row r="31" spans="1:31" x14ac:dyDescent="0.2">
      <c r="AC31" s="83" t="s">
        <v>83</v>
      </c>
      <c r="AD31" s="83" t="s">
        <v>131</v>
      </c>
      <c r="AE31" s="63" t="str">
        <f>LEFT(PF[[#This Row],[zrodlo]],6)</f>
        <v>504540</v>
      </c>
    </row>
    <row r="32" spans="1:31" x14ac:dyDescent="0.2">
      <c r="AC32" s="83" t="s">
        <v>84</v>
      </c>
      <c r="AD32" s="83" t="s">
        <v>129</v>
      </c>
      <c r="AE32" s="63" t="str">
        <f>LEFT(PF[[#This Row],[zrodlo]],6)</f>
        <v>504610</v>
      </c>
    </row>
    <row r="33" spans="29:31" x14ac:dyDescent="0.2">
      <c r="AC33" s="83" t="s">
        <v>85</v>
      </c>
      <c r="AD33" s="83" t="s">
        <v>45</v>
      </c>
      <c r="AE33" s="63" t="str">
        <f>LEFT(PF[[#This Row],[zrodlo]],6)</f>
        <v>504650</v>
      </c>
    </row>
    <row r="34" spans="29:31" x14ac:dyDescent="0.2">
      <c r="AC34" s="83" t="s">
        <v>86</v>
      </c>
      <c r="AD34" s="83" t="s">
        <v>129</v>
      </c>
      <c r="AE34" s="63" t="str">
        <f>LEFT(PF[[#This Row],[zrodlo]],6)</f>
        <v>504660</v>
      </c>
    </row>
    <row r="35" spans="29:31" x14ac:dyDescent="0.2">
      <c r="AC35" s="83" t="s">
        <v>87</v>
      </c>
      <c r="AD35" s="83" t="s">
        <v>45</v>
      </c>
      <c r="AE35" s="63" t="str">
        <f>LEFT(PF[[#This Row],[zrodlo]],6)</f>
        <v>504663</v>
      </c>
    </row>
    <row r="36" spans="29:31" x14ac:dyDescent="0.2">
      <c r="AC36" s="83" t="s">
        <v>88</v>
      </c>
      <c r="AD36" s="83" t="s">
        <v>129</v>
      </c>
      <c r="AE36" s="63" t="str">
        <f>LEFT(PF[[#This Row],[zrodlo]],6)</f>
        <v>504670</v>
      </c>
    </row>
    <row r="37" spans="29:31" x14ac:dyDescent="0.2">
      <c r="AC37" s="83" t="s">
        <v>89</v>
      </c>
      <c r="AD37" s="83" t="s">
        <v>129</v>
      </c>
      <c r="AE37" s="63" t="str">
        <f>LEFT(PF[[#This Row],[zrodlo]],6)</f>
        <v>504671</v>
      </c>
    </row>
    <row r="38" spans="29:31" x14ac:dyDescent="0.2">
      <c r="AC38" s="83" t="s">
        <v>90</v>
      </c>
      <c r="AD38" s="83" t="s">
        <v>131</v>
      </c>
      <c r="AE38" s="63" t="str">
        <f>LEFT(PF[[#This Row],[zrodlo]],6)</f>
        <v>504680</v>
      </c>
    </row>
    <row r="39" spans="29:31" x14ac:dyDescent="0.2">
      <c r="AC39" s="83" t="s">
        <v>91</v>
      </c>
      <c r="AD39" s="84" t="s">
        <v>233</v>
      </c>
      <c r="AE39" s="63" t="str">
        <f>LEFT(PF[[#This Row],[zrodlo]],6)</f>
        <v>507001</v>
      </c>
    </row>
    <row r="40" spans="29:31" x14ac:dyDescent="0.2">
      <c r="AC40" s="83" t="s">
        <v>92</v>
      </c>
      <c r="AD40" s="84" t="s">
        <v>233</v>
      </c>
      <c r="AE40" s="63" t="str">
        <f>LEFT(PF[[#This Row],[zrodlo]],6)</f>
        <v>507002</v>
      </c>
    </row>
    <row r="41" spans="29:31" x14ac:dyDescent="0.2">
      <c r="AC41" s="83" t="s">
        <v>93</v>
      </c>
      <c r="AD41" s="84" t="s">
        <v>233</v>
      </c>
      <c r="AE41" s="63" t="str">
        <f>LEFT(PF[[#This Row],[zrodlo]],6)</f>
        <v>507003</v>
      </c>
    </row>
    <row r="42" spans="29:31" x14ac:dyDescent="0.2">
      <c r="AC42" s="87" t="s">
        <v>232</v>
      </c>
      <c r="AD42" s="152" t="s">
        <v>233</v>
      </c>
      <c r="AE42" s="151" t="str">
        <f>LEFT(PF[[#This Row],[zrodlo]],6)</f>
        <v>507004</v>
      </c>
    </row>
    <row r="43" spans="29:31" x14ac:dyDescent="0.2">
      <c r="AC43" s="83" t="s">
        <v>94</v>
      </c>
      <c r="AD43" s="84" t="s">
        <v>130</v>
      </c>
      <c r="AE43" s="63" t="str">
        <f>LEFT(PF[[#This Row],[zrodlo]],6)</f>
        <v>509660</v>
      </c>
    </row>
    <row r="44" spans="29:31" x14ac:dyDescent="0.2">
      <c r="AC44" s="83" t="s">
        <v>95</v>
      </c>
      <c r="AD44" s="84" t="s">
        <v>130</v>
      </c>
      <c r="AE44" s="63" t="str">
        <f>LEFT(PF[[#This Row],[zrodlo]],6)</f>
        <v>512802</v>
      </c>
    </row>
    <row r="45" spans="29:31" x14ac:dyDescent="0.2">
      <c r="AC45" s="83" t="s">
        <v>96</v>
      </c>
      <c r="AD45" s="84" t="s">
        <v>130</v>
      </c>
      <c r="AE45" s="63" t="str">
        <f>LEFT(PF[[#This Row],[zrodlo]],6)</f>
        <v>512803</v>
      </c>
    </row>
    <row r="46" spans="29:31" x14ac:dyDescent="0.2">
      <c r="AC46" s="83" t="s">
        <v>97</v>
      </c>
      <c r="AD46" s="84" t="s">
        <v>130</v>
      </c>
      <c r="AE46" s="63" t="str">
        <f>LEFT(PF[[#This Row],[zrodlo]],6)</f>
        <v>512804</v>
      </c>
    </row>
    <row r="47" spans="29:31" x14ac:dyDescent="0.2">
      <c r="AC47" s="83" t="s">
        <v>98</v>
      </c>
      <c r="AD47" s="84" t="s">
        <v>130</v>
      </c>
      <c r="AE47" s="63" t="str">
        <f>LEFT(PF[[#This Row],[zrodlo]],6)</f>
        <v>512805</v>
      </c>
    </row>
    <row r="48" spans="29:31" x14ac:dyDescent="0.2">
      <c r="AC48" s="83" t="s">
        <v>99</v>
      </c>
      <c r="AD48" s="84" t="s">
        <v>130</v>
      </c>
      <c r="AE48" s="63" t="str">
        <f>LEFT(PF[[#This Row],[zrodlo]],6)</f>
        <v>512806</v>
      </c>
    </row>
    <row r="49" spans="29:31" x14ac:dyDescent="0.2">
      <c r="AC49" s="83" t="s">
        <v>100</v>
      </c>
      <c r="AD49" s="84" t="s">
        <v>130</v>
      </c>
      <c r="AE49" s="63" t="str">
        <f>LEFT(PF[[#This Row],[zrodlo]],6)</f>
        <v>512807</v>
      </c>
    </row>
    <row r="50" spans="29:31" x14ac:dyDescent="0.2">
      <c r="AC50" s="83" t="s">
        <v>101</v>
      </c>
      <c r="AD50" s="84" t="s">
        <v>130</v>
      </c>
      <c r="AE50" s="63" t="str">
        <f>LEFT(PF[[#This Row],[zrodlo]],6)</f>
        <v>512808</v>
      </c>
    </row>
    <row r="51" spans="29:31" x14ac:dyDescent="0.2">
      <c r="AC51" s="83" t="s">
        <v>102</v>
      </c>
      <c r="AD51" s="84" t="s">
        <v>130</v>
      </c>
      <c r="AE51" s="63" t="str">
        <f>LEFT(PF[[#This Row],[zrodlo]],6)</f>
        <v>512809</v>
      </c>
    </row>
    <row r="52" spans="29:31" x14ac:dyDescent="0.2">
      <c r="AC52" s="83" t="s">
        <v>103</v>
      </c>
      <c r="AD52" s="84" t="s">
        <v>130</v>
      </c>
      <c r="AE52" s="63" t="str">
        <f>LEFT(PF[[#This Row],[zrodlo]],6)</f>
        <v>512810</v>
      </c>
    </row>
    <row r="53" spans="29:31" x14ac:dyDescent="0.2">
      <c r="AC53" s="83" t="s">
        <v>104</v>
      </c>
      <c r="AD53" s="84" t="s">
        <v>130</v>
      </c>
      <c r="AE53" s="63" t="str">
        <f>LEFT(PF[[#This Row],[zrodlo]],6)</f>
        <v>512811</v>
      </c>
    </row>
    <row r="54" spans="29:31" x14ac:dyDescent="0.2">
      <c r="AC54" s="83" t="s">
        <v>105</v>
      </c>
      <c r="AD54" s="84" t="s">
        <v>130</v>
      </c>
      <c r="AE54" s="63" t="str">
        <f>LEFT(PF[[#This Row],[zrodlo]],6)</f>
        <v>512812</v>
      </c>
    </row>
    <row r="55" spans="29:31" x14ac:dyDescent="0.2">
      <c r="AC55" s="83" t="s">
        <v>106</v>
      </c>
      <c r="AD55" s="84" t="s">
        <v>130</v>
      </c>
      <c r="AE55" s="63" t="str">
        <f>LEFT(PF[[#This Row],[zrodlo]],6)</f>
        <v>512813</v>
      </c>
    </row>
    <row r="56" spans="29:31" x14ac:dyDescent="0.2">
      <c r="AC56" s="83" t="s">
        <v>67</v>
      </c>
      <c r="AD56" s="84" t="s">
        <v>130</v>
      </c>
      <c r="AE56" s="63" t="str">
        <f>LEFT(PF[[#This Row],[zrodlo]],6)</f>
        <v>512814</v>
      </c>
    </row>
    <row r="57" spans="29:31" x14ac:dyDescent="0.2">
      <c r="AC57" s="83" t="s">
        <v>107</v>
      </c>
      <c r="AD57" s="84" t="s">
        <v>130</v>
      </c>
      <c r="AE57" s="63" t="str">
        <f>LEFT(PF[[#This Row],[zrodlo]],6)</f>
        <v>512815</v>
      </c>
    </row>
    <row r="58" spans="29:31" x14ac:dyDescent="0.2">
      <c r="AC58" s="83" t="s">
        <v>108</v>
      </c>
      <c r="AD58" s="84" t="s">
        <v>130</v>
      </c>
      <c r="AE58" s="63" t="str">
        <f>LEFT(PF[[#This Row],[zrodlo]],6)</f>
        <v>512816</v>
      </c>
    </row>
    <row r="59" spans="29:31" x14ac:dyDescent="0.2">
      <c r="AC59" s="83" t="s">
        <v>109</v>
      </c>
      <c r="AD59" s="84" t="s">
        <v>130</v>
      </c>
      <c r="AE59" s="63" t="str">
        <f>LEFT(PF[[#This Row],[zrodlo]],6)</f>
        <v>512817</v>
      </c>
    </row>
    <row r="60" spans="29:31" x14ac:dyDescent="0.2">
      <c r="AC60" s="83" t="s">
        <v>110</v>
      </c>
      <c r="AD60" s="84" t="s">
        <v>130</v>
      </c>
      <c r="AE60" s="63" t="str">
        <f>LEFT(PF[[#This Row],[zrodlo]],6)</f>
        <v>512819</v>
      </c>
    </row>
    <row r="61" spans="29:31" x14ac:dyDescent="0.2">
      <c r="AC61" s="83" t="s">
        <v>111</v>
      </c>
      <c r="AD61" s="83" t="s">
        <v>45</v>
      </c>
      <c r="AE61" s="63" t="str">
        <f>LEFT(PF[[#This Row],[zrodlo]],6)</f>
        <v>518200</v>
      </c>
    </row>
    <row r="62" spans="29:31" x14ac:dyDescent="0.2">
      <c r="AC62" s="83" t="s">
        <v>112</v>
      </c>
      <c r="AD62" s="83" t="s">
        <v>45</v>
      </c>
      <c r="AE62" s="63" t="str">
        <f>LEFT(PF[[#This Row],[zrodlo]],6)</f>
        <v>518320</v>
      </c>
    </row>
    <row r="63" spans="29:31" x14ac:dyDescent="0.2">
      <c r="AC63" s="83" t="s">
        <v>113</v>
      </c>
      <c r="AD63" s="83" t="s">
        <v>45</v>
      </c>
      <c r="AE63" s="63" t="str">
        <f>LEFT(PF[[#This Row],[zrodlo]],6)</f>
        <v>518650</v>
      </c>
    </row>
    <row r="64" spans="29:31" x14ac:dyDescent="0.2">
      <c r="AC64" s="83" t="s">
        <v>114</v>
      </c>
      <c r="AD64" s="83" t="s">
        <v>45</v>
      </c>
      <c r="AE64" s="63" t="str">
        <f>LEFT(PF[[#This Row],[zrodlo]],6)</f>
        <v>519200</v>
      </c>
    </row>
    <row r="65" spans="22:31" x14ac:dyDescent="0.2">
      <c r="V65" s="54">
        <v>1</v>
      </c>
      <c r="AC65" s="83" t="s">
        <v>115</v>
      </c>
      <c r="AD65" s="83" t="s">
        <v>63</v>
      </c>
      <c r="AE65" s="63" t="str">
        <f>LEFT(PF[[#This Row],[zrodlo]],6)</f>
        <v>519203</v>
      </c>
    </row>
    <row r="66" spans="22:31" x14ac:dyDescent="0.2">
      <c r="V66" s="54">
        <v>1</v>
      </c>
      <c r="AC66" s="83" t="s">
        <v>116</v>
      </c>
      <c r="AD66" s="83" t="s">
        <v>45</v>
      </c>
      <c r="AE66" s="63" t="str">
        <f>LEFT(PF[[#This Row],[zrodlo]],6)</f>
        <v>519204</v>
      </c>
    </row>
    <row r="67" spans="22:31" x14ac:dyDescent="0.2">
      <c r="V67" s="54">
        <v>1</v>
      </c>
      <c r="AC67" s="83" t="s">
        <v>117</v>
      </c>
      <c r="AD67" s="83" t="s">
        <v>45</v>
      </c>
      <c r="AE67" s="63" t="str">
        <f>LEFT(PF[[#This Row],[zrodlo]],6)</f>
        <v>519664</v>
      </c>
    </row>
    <row r="68" spans="22:31" x14ac:dyDescent="0.2">
      <c r="AC68" s="83" t="s">
        <v>226</v>
      </c>
      <c r="AD68" s="83" t="s">
        <v>45</v>
      </c>
      <c r="AE68" s="63" t="str">
        <f>LEFT(PF[[#This Row],[zrodlo]],6)</f>
        <v>555100</v>
      </c>
    </row>
    <row r="69" spans="22:31" x14ac:dyDescent="0.2">
      <c r="AC69" s="83" t="s">
        <v>118</v>
      </c>
      <c r="AD69" s="83" t="s">
        <v>129</v>
      </c>
      <c r="AE69" s="63" t="str">
        <f>LEFT(PF[[#This Row],[zrodlo]],6)</f>
        <v>555101</v>
      </c>
    </row>
    <row r="70" spans="22:31" x14ac:dyDescent="0.2">
      <c r="AC70" s="83" t="s">
        <v>119</v>
      </c>
      <c r="AD70" s="83" t="s">
        <v>58</v>
      </c>
      <c r="AE70" s="63" t="str">
        <f>LEFT(PF[[#This Row],[zrodlo]],6)</f>
        <v>555102</v>
      </c>
    </row>
    <row r="71" spans="22:31" x14ac:dyDescent="0.2">
      <c r="AC71" s="83" t="s">
        <v>120</v>
      </c>
      <c r="AD71" s="83" t="s">
        <v>45</v>
      </c>
      <c r="AE71" s="63" t="str">
        <f>LEFT(PF[[#This Row],[zrodlo]],6)</f>
        <v>555103</v>
      </c>
    </row>
    <row r="72" spans="22:31" x14ac:dyDescent="0.2">
      <c r="AC72" s="83" t="s">
        <v>121</v>
      </c>
      <c r="AD72" s="83" t="s">
        <v>45</v>
      </c>
      <c r="AE72" s="63" t="str">
        <f>LEFT(PF[[#This Row],[zrodlo]],6)</f>
        <v>555104</v>
      </c>
    </row>
    <row r="73" spans="22:31" x14ac:dyDescent="0.2">
      <c r="AC73" s="83" t="s">
        <v>122</v>
      </c>
      <c r="AD73" s="83" t="s">
        <v>129</v>
      </c>
      <c r="AE73" s="63" t="str">
        <f>LEFT(PF[[#This Row],[zrodlo]],6)</f>
        <v>555660</v>
      </c>
    </row>
    <row r="74" spans="22:31" x14ac:dyDescent="0.2">
      <c r="AC74" s="83" t="s">
        <v>123</v>
      </c>
      <c r="AD74" s="83" t="s">
        <v>45</v>
      </c>
      <c r="AE74" s="63" t="str">
        <f>LEFT(PF[[#This Row],[zrodlo]],6)</f>
        <v>555661</v>
      </c>
    </row>
    <row r="75" spans="22:31" x14ac:dyDescent="0.2">
      <c r="AC75" s="83" t="s">
        <v>124</v>
      </c>
      <c r="AD75" s="83" t="s">
        <v>45</v>
      </c>
      <c r="AE75" s="63" t="str">
        <f>LEFT(PF[[#This Row],[zrodlo]],6)</f>
        <v>555662</v>
      </c>
    </row>
    <row r="76" spans="22:31" x14ac:dyDescent="0.2">
      <c r="AC76" s="83" t="s">
        <v>125</v>
      </c>
      <c r="AD76" s="83" t="s">
        <v>45</v>
      </c>
      <c r="AE76" s="63" t="str">
        <f>LEFT(PF[[#This Row],[zrodlo]],6)</f>
        <v>555663</v>
      </c>
    </row>
    <row r="77" spans="22:31" x14ac:dyDescent="0.2">
      <c r="AC77" s="83" t="s">
        <v>126</v>
      </c>
      <c r="AD77" s="83" t="s">
        <v>129</v>
      </c>
      <c r="AE77" s="63" t="str">
        <f>LEFT(PF[[#This Row],[zrodlo]],6)</f>
        <v>555670</v>
      </c>
    </row>
    <row r="78" spans="22:31" x14ac:dyDescent="0.2">
      <c r="AC78" s="85" t="s">
        <v>127</v>
      </c>
      <c r="AD78" s="85" t="s">
        <v>129</v>
      </c>
      <c r="AE78" s="63" t="str">
        <f>LEFT(PF[[#This Row],[zrodlo]],6)</f>
        <v>555671</v>
      </c>
    </row>
    <row r="79" spans="22:31" x14ac:dyDescent="0.2">
      <c r="AC79" s="85" t="s">
        <v>128</v>
      </c>
      <c r="AD79" s="85" t="s">
        <v>129</v>
      </c>
      <c r="AE79" s="63" t="str">
        <f>LEFT(PF[[#This Row],[zrodlo]],6)</f>
        <v>802000</v>
      </c>
    </row>
  </sheetData>
  <sheetProtection password="B907" sheet="1" objects="1" scenarios="1" formatCells="0" formatColumns="0" formatRows="0" insertColumns="0" insertRows="0" insertHyperlinks="0" deleteColumns="0" deleteRows="0" sort="0" autoFilter="0" pivotTables="0"/>
  <sortState ref="AB2:AD78">
    <sortCondition ref="AC2:AC78"/>
  </sortState>
  <dataConsolidate/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6</vt:i4>
      </vt:variant>
    </vt:vector>
  </HeadingPairs>
  <TitlesOfParts>
    <vt:vector size="8" baseType="lpstr">
      <vt:lpstr>Zapotrrzebowanie</vt:lpstr>
      <vt:lpstr>dane</vt:lpstr>
      <vt:lpstr>Branzysta</vt:lpstr>
      <vt:lpstr>dzial_merytoryczny</vt:lpstr>
      <vt:lpstr>dzial_realizujacy</vt:lpstr>
      <vt:lpstr>kategoria_zakupowa</vt:lpstr>
      <vt:lpstr>Zapotrrzebowanie!Obszar_wydruku</vt:lpstr>
      <vt:lpstr>zrodlo_finansowania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Uniwersytet Medyczny</dc:creator>
  <cp:lastModifiedBy>Alina Wawrzeniuk</cp:lastModifiedBy>
  <cp:lastPrinted>2020-01-10T09:46:05Z</cp:lastPrinted>
  <dcterms:created xsi:type="dcterms:W3CDTF">2012-11-20T08:42:49Z</dcterms:created>
  <dcterms:modified xsi:type="dcterms:W3CDTF">2020-01-22T09:03:32Z</dcterms:modified>
</cp:coreProperties>
</file>