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/>
  <mc:AlternateContent xmlns:mc="http://schemas.openxmlformats.org/markup-compatibility/2006">
    <mc:Choice Requires="x15">
      <x15ac:absPath xmlns:x15ac="http://schemas.microsoft.com/office/spreadsheetml/2010/11/ac" url="Z:\EWALUACJA\"/>
    </mc:Choice>
  </mc:AlternateContent>
  <xr:revisionPtr revIDLastSave="0" documentId="13_ncr:1_{69670BAE-4198-4089-A03F-FA957CF3A219}" xr6:coauthVersionLast="36" xr6:coauthVersionMax="36" xr10:uidLastSave="{00000000-0000-0000-0000-000000000000}"/>
  <bookViews>
    <workbookView xWindow="0" yWindow="0" windowWidth="28800" windowHeight="12225" activeTab="2" xr2:uid="{00000000-000D-0000-FFFF-FFFF00000000}"/>
  </bookViews>
  <sheets>
    <sheet name="Całkowita wartość punktowa" sheetId="1" r:id="rId1"/>
    <sheet name="Artykuł 2017 - 2018" sheetId="2" r:id="rId2"/>
    <sheet name="Artykuł 2019 - 2021" sheetId="3" r:id="rId3"/>
    <sheet name="Monografia 2017 - 2021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4" l="1"/>
  <c r="H17" i="4" s="1"/>
  <c r="E17" i="4"/>
  <c r="F16" i="4"/>
  <c r="E16" i="4"/>
  <c r="F15" i="4"/>
  <c r="H15" i="4" s="1"/>
  <c r="E15" i="4"/>
  <c r="F11" i="4"/>
  <c r="H11" i="4" s="1"/>
  <c r="E11" i="4"/>
  <c r="F10" i="4"/>
  <c r="H10" i="4" s="1"/>
  <c r="E10" i="4"/>
  <c r="F9" i="4"/>
  <c r="H9" i="4" s="1"/>
  <c r="E9" i="4"/>
  <c r="F5" i="4"/>
  <c r="I5" i="4" s="1"/>
  <c r="F4" i="4"/>
  <c r="I4" i="4" s="1"/>
  <c r="F3" i="4"/>
  <c r="I3" i="4" s="1"/>
  <c r="F7" i="2"/>
  <c r="E7" i="2"/>
  <c r="F5" i="2"/>
  <c r="F4" i="2"/>
  <c r="G4" i="2" s="1"/>
  <c r="I4" i="2" s="1"/>
  <c r="F3" i="2"/>
  <c r="G3" i="2" s="1"/>
  <c r="E5" i="2"/>
  <c r="E4" i="2"/>
  <c r="F5" i="3"/>
  <c r="G5" i="3" s="1"/>
  <c r="I5" i="3" s="1"/>
  <c r="E4" i="3"/>
  <c r="F7" i="3"/>
  <c r="F4" i="3"/>
  <c r="G4" i="3" s="1"/>
  <c r="I4" i="3" s="1"/>
  <c r="E5" i="3"/>
  <c r="E7" i="3"/>
  <c r="F3" i="3"/>
  <c r="G3" i="3" s="1"/>
  <c r="G5" i="2" l="1"/>
  <c r="H5" i="2" s="1"/>
  <c r="H3" i="2"/>
  <c r="I3" i="2"/>
  <c r="G7" i="2"/>
  <c r="H7" i="2" s="1"/>
  <c r="G7" i="3"/>
  <c r="H7" i="3" s="1"/>
  <c r="G16" i="4"/>
  <c r="I16" i="4" s="1"/>
  <c r="H16" i="4"/>
  <c r="G3" i="4"/>
  <c r="G4" i="4"/>
  <c r="G5" i="4"/>
  <c r="H3" i="4"/>
  <c r="H4" i="4"/>
  <c r="H5" i="4"/>
  <c r="G9" i="4"/>
  <c r="I9" i="4" s="1"/>
  <c r="G15" i="4"/>
  <c r="I15" i="4" s="1"/>
  <c r="G17" i="4"/>
  <c r="I17" i="4" s="1"/>
  <c r="G10" i="4"/>
  <c r="I10" i="4" s="1"/>
  <c r="G11" i="4"/>
  <c r="I11" i="4" s="1"/>
  <c r="H4" i="2"/>
  <c r="I3" i="3"/>
  <c r="H3" i="3"/>
  <c r="H4" i="3"/>
  <c r="H5" i="3"/>
  <c r="I5" i="2" l="1"/>
  <c r="I7" i="2"/>
  <c r="I7" i="3"/>
</calcChain>
</file>

<file path=xl/sharedStrings.xml><?xml version="1.0" encoding="utf-8"?>
<sst xmlns="http://schemas.openxmlformats.org/spreadsheetml/2006/main" count="111" uniqueCount="72">
  <si>
    <t>Artykuł w czasopiśmie</t>
  </si>
  <si>
    <t>2017 - 2018 Wykaz z 2017</t>
  </si>
  <si>
    <t>2019 - 2020 Wykaz z 2019</t>
  </si>
  <si>
    <t>Artykuł recenzyjny</t>
  </si>
  <si>
    <t>Poza wykazem</t>
  </si>
  <si>
    <t>Z wykazu czasopism</t>
  </si>
  <si>
    <t>mniej niż 20</t>
  </si>
  <si>
    <t>2017 - 2018</t>
  </si>
  <si>
    <t>2019 - 2020</t>
  </si>
  <si>
    <t>Wartość punktowa artykułów naukowych</t>
  </si>
  <si>
    <t>Wartość punktowa monografii naukowych w naukach społecznych</t>
  </si>
  <si>
    <t>Typ publikacji</t>
  </si>
  <si>
    <t>10% całkowitej wartości punktowej</t>
  </si>
  <si>
    <t>przeliczeniowa wartość punktowa wg wzoru</t>
  </si>
  <si>
    <t>P - przeliczeniowa wartość punktowa publikacji (większa z liczb z kolumny E lub F)</t>
  </si>
  <si>
    <t>n/d</t>
  </si>
  <si>
    <t>monografia</t>
  </si>
  <si>
    <t>redakcja</t>
  </si>
  <si>
    <t>rozdział</t>
  </si>
  <si>
    <t>Punktacja monografii z poziomu II: Nauki społeczne: monografia 300, rodział 150, redakcja 75</t>
  </si>
  <si>
    <t>1) Punktacja monografii z poziomu I: Nauki społeczne: monografia 100, rozdział 20, redakcja 20  
2) Każdy pracownik może wykazać max etat*udział czasu pracy w dyscyplinie*2 sloty wypełnione monografiami, redakcją monografii i rozdziałami w monografii wydanymi przez wydawnictwa z poziomu I</t>
  </si>
  <si>
    <t>30 i więcej</t>
  </si>
  <si>
    <t>20 lub 25</t>
  </si>
  <si>
    <t>Wartość pkt slotu (Pu)</t>
  </si>
  <si>
    <t>Przeliczona wartość punktowa publikacji (P) w okresie</t>
  </si>
  <si>
    <t>Całkowita watrość punktowa publikacji (Pc ) w okresie 2017 - 2020</t>
  </si>
  <si>
    <t>Przeliczona wartość punktowa publikacji  (P) w okresie 2017 - 2020</t>
  </si>
  <si>
    <t>Całkowita watrość punktowa publikacji  (Pc ) w okresie 2017 - 2020</t>
  </si>
  <si>
    <t>30 lub więcej</t>
  </si>
  <si>
    <t>Artykuł opublikowany w czasopiśmie (liczba pkt)</t>
  </si>
  <si>
    <t xml:space="preserve">mniej niż 20 </t>
  </si>
  <si>
    <t>Liczba punktów przypadająca na jednego pracownika z dyscypliny (Pu -wartość punktowa wypełnienia slotu )</t>
  </si>
  <si>
    <t>Część slotu przypadająca na jednego pracownika z dyscypliny (U - udział jednostkowy)</t>
  </si>
  <si>
    <t>Liczba punktów dla dyscypliny (P)</t>
  </si>
  <si>
    <t>przeliczeniowa wartość punktowa publikacji wg wzoru (P)</t>
  </si>
  <si>
    <t>przeliczeniowa wartość punktowa publikacji dla dyscypliny (większa z liczb z kolumny E lub F) - (P)</t>
  </si>
  <si>
    <t>część slota (udział jednostkowy autora w publikacji, kolumna I/B) - (U)</t>
  </si>
  <si>
    <t xml:space="preserve"> część slota (udział jednostkowy autora w publikacji, kolumna I/B)  - (U)</t>
  </si>
  <si>
    <t>całkowita wartość punktowa publikacji - (Pc)</t>
  </si>
  <si>
    <t>całkowita wartość punktowa publikacji (Pc)</t>
  </si>
  <si>
    <t xml:space="preserve"> całkowita wartość punktowa publikacji - (Pc)</t>
  </si>
  <si>
    <t>Artykuł (5 pkt)</t>
  </si>
  <si>
    <t>100 - 140 - 200</t>
  </si>
  <si>
    <t>40 - 70</t>
  </si>
  <si>
    <t>Punktacja monografii poza wykazem: monografia 20, rodział 5, redakcja 5. Liczba punktów Pc jest przydzielona w zależności od rodzaju publikacji i prestiżu wydawnictwa.</t>
  </si>
  <si>
    <t xml:space="preserve">Wydawnictwo zamieszczone w wykazie wydawnictw - poziom II </t>
  </si>
  <si>
    <t>Wydawnictwo zamieszczone w wykazie wydawnictw - poziom I</t>
  </si>
  <si>
    <t>Wydawnictwo spoza wykazu MNiSW</t>
  </si>
  <si>
    <t>Czasopismo naukowe i materiały konferencyjne spoza wykazu 2019 - 2020</t>
  </si>
  <si>
    <t>Czasopismo naukowe i materiały konferencyjne zamieszczone w wykazie 2019 - 2020</t>
  </si>
  <si>
    <t>Czasopismo naukowe i materiały konferencyjne zamieszczone w wykazie 2017 - 2018</t>
  </si>
  <si>
    <t>Czasopismo naukowe i materiały konferencyjne spoza wykazu 2017</t>
  </si>
  <si>
    <t>Monografia poza wykazem oceniona przez KEN (max 5 monografii, ocena na wniosek)</t>
  </si>
  <si>
    <t>Monografia/Redakcja/Rozdział poziom II</t>
  </si>
  <si>
    <t>Monografia/Redakcja/Rozdział poziom I</t>
  </si>
  <si>
    <t>300 / 150 / 75</t>
  </si>
  <si>
    <t>100 / 20 / 20</t>
  </si>
  <si>
    <t>Monografia/Redakcja/Rozdział poza wykazem</t>
  </si>
  <si>
    <r>
      <rPr>
        <b/>
        <i/>
        <sz val="11"/>
        <color theme="0"/>
        <rFont val="Calibri"/>
        <family val="2"/>
        <charset val="238"/>
        <scheme val="minor"/>
      </rPr>
      <t>k</t>
    </r>
    <r>
      <rPr>
        <b/>
        <sz val="11"/>
        <color theme="0"/>
        <rFont val="Calibri"/>
        <family val="2"/>
        <charset val="238"/>
        <scheme val="minor"/>
      </rPr>
      <t xml:space="preserve"> - liczba autorów monografii baukowej albo rozdziału w monografii naukowej będacych pracownikami z jednej dyscypliny i podmiotu 
</t>
    </r>
    <r>
      <rPr>
        <b/>
        <i/>
        <sz val="11"/>
        <color theme="0"/>
        <rFont val="Calibri"/>
        <family val="2"/>
        <charset val="238"/>
        <scheme val="minor"/>
      </rPr>
      <t>m</t>
    </r>
    <r>
      <rPr>
        <b/>
        <sz val="11"/>
        <color theme="0"/>
        <rFont val="Calibri"/>
        <family val="2"/>
        <charset val="238"/>
        <scheme val="minor"/>
      </rPr>
      <t xml:space="preserve"> - liczba autorów ogółem</t>
    </r>
  </si>
  <si>
    <r>
      <rPr>
        <b/>
        <i/>
        <sz val="11"/>
        <color theme="0"/>
        <rFont val="Calibri"/>
        <family val="2"/>
        <charset val="238"/>
        <scheme val="minor"/>
      </rPr>
      <t>k</t>
    </r>
    <r>
      <rPr>
        <b/>
        <sz val="11"/>
        <color theme="0"/>
        <rFont val="Calibri"/>
        <family val="2"/>
        <charset val="238"/>
        <scheme val="minor"/>
      </rPr>
      <t xml:space="preserve"> - liczba autorów artykułu naukowego z jednej dyscypliny i podmiotu 
</t>
    </r>
    <r>
      <rPr>
        <b/>
        <i/>
        <sz val="11"/>
        <color theme="0"/>
        <rFont val="Calibri"/>
        <family val="2"/>
        <charset val="238"/>
        <scheme val="minor"/>
      </rPr>
      <t>m</t>
    </r>
    <r>
      <rPr>
        <b/>
        <sz val="11"/>
        <color theme="0"/>
        <rFont val="Calibri"/>
        <family val="2"/>
        <charset val="238"/>
        <scheme val="minor"/>
      </rPr>
      <t xml:space="preserve"> - liczba autorów ogółem</t>
    </r>
  </si>
  <si>
    <t>20 / 5 / 5</t>
  </si>
  <si>
    <t>25% 𝑃𝑐 (P ustalone jw.)</t>
  </si>
  <si>
    <t>25% 𝑃𝑐</t>
  </si>
  <si>
    <t xml:space="preserve">Pu - punkty dla pracownika (wartość punktowa udziału jednostkowego) </t>
  </si>
  <si>
    <t>liczba wszystkich współautorów - zarówno tych, którzy są pracownikami UMB, jak też i pochadzących spoza UMB (m)</t>
  </si>
  <si>
    <t xml:space="preserve"> liczba autorów artykułu naukowego, którzy upoważnili UMB do wykazania tego artykułu w danej dyscyplinie. Autor z tej samej dyscypliny pochodzący z innego podmiotu, jest uwzględniony tylko w m. (k)</t>
  </si>
  <si>
    <t xml:space="preserve"> liczba autorów artykułu naukowego, którzy upoważnili UMB do wykazania tego artykułu w danej dyscyplinie. Autor z tej samej dyscypliny pochodzący z innego podmiotu, jest uwzględniony tylko w m (k)</t>
  </si>
  <si>
    <t xml:space="preserve"> liczba autorów artykułu naukowego, którzy upoważnili UMB do wykazania tego artykułu w danej dyscyplinie. Autor z tej samej dyscypliny pochodzący z innego podmiotu, jest uwzględniony tylko w m  (k)</t>
  </si>
  <si>
    <t xml:space="preserve"> liczba autorów artykułu naukowego, którzy upoważnili UMB do wykazania tego artykułu w danej dyscyplinie. Autor z tej samej dyscypliny pochodzący z innego podmiotu, jest uwzględniony tylko w m.  (k)</t>
  </si>
  <si>
    <t xml:space="preserve"> 100 % punktów przyznanych za autorstwo bez względu na stosunek liczby autorów pochodzących z UMB do liczby wszystkich autorów </t>
  </si>
  <si>
    <t>Udział jednostkowy autora w slocie (U)</t>
  </si>
  <si>
    <t>Artykuł (1 pkt)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</si>
</sst>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6" fillId="4" borderId="0" applyNumberFormat="0" applyBorder="0" applyAlignment="0" applyProtection="0"/>
  </cellStyleXfs>
  <cellXfs count="6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/>
    <xf numFmtId="0" fontId="0" fillId="0" borderId="1" xfId="0" applyBorder="1" applyAlignment="1">
      <alignment horizontal="center" vertical="center" wrapText="1"/>
    </xf>
    <xf numFmtId="0" fontId="1" fillId="3" borderId="1" xfId="2" applyBorder="1" applyAlignment="1">
      <alignment horizontal="center" vertical="center" wrapText="1"/>
    </xf>
    <xf numFmtId="2" fontId="0" fillId="0" borderId="0" xfId="0" applyNumberFormat="1"/>
    <xf numFmtId="164" fontId="0" fillId="0" borderId="0" xfId="0" applyNumberFormat="1"/>
    <xf numFmtId="0" fontId="0" fillId="0" borderId="0" xfId="0" applyAlignment="1">
      <alignment vertical="center"/>
    </xf>
    <xf numFmtId="0" fontId="0" fillId="5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3" borderId="1" xfId="2" applyBorder="1" applyAlignment="1">
      <alignment horizontal="center" vertical="center"/>
    </xf>
    <xf numFmtId="0" fontId="1" fillId="3" borderId="1" xfId="2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 wrapText="1"/>
    </xf>
    <xf numFmtId="165" fontId="8" fillId="4" borderId="1" xfId="3" applyNumberFormat="1" applyFont="1" applyBorder="1" applyAlignment="1">
      <alignment horizontal="center" vertical="center"/>
    </xf>
    <xf numFmtId="0" fontId="8" fillId="4" borderId="1" xfId="3" applyFont="1" applyBorder="1" applyAlignment="1">
      <alignment horizontal="center" vertical="center" wrapText="1"/>
    </xf>
    <xf numFmtId="165" fontId="8" fillId="4" borderId="1" xfId="3" applyNumberFormat="1" applyFont="1" applyBorder="1" applyAlignment="1">
      <alignment horizontal="center" vertical="center" wrapText="1"/>
    </xf>
    <xf numFmtId="0" fontId="5" fillId="7" borderId="7" xfId="1" applyFont="1" applyFill="1" applyBorder="1" applyAlignment="1">
      <alignment horizontal="center" vertical="center" wrapText="1"/>
    </xf>
    <xf numFmtId="0" fontId="1" fillId="6" borderId="1" xfId="2" applyFill="1" applyBorder="1" applyAlignment="1">
      <alignment horizontal="center" vertical="center" wrapText="1"/>
    </xf>
    <xf numFmtId="0" fontId="5" fillId="7" borderId="1" xfId="1" applyFont="1" applyFill="1" applyBorder="1" applyAlignment="1">
      <alignment horizontal="center" vertical="center" wrapText="1"/>
    </xf>
    <xf numFmtId="0" fontId="5" fillId="7" borderId="1" xfId="1" applyFont="1" applyFill="1" applyBorder="1" applyAlignment="1">
      <alignment horizontal="center" vertical="center"/>
    </xf>
    <xf numFmtId="0" fontId="5" fillId="7" borderId="3" xfId="1" applyFont="1" applyFill="1" applyBorder="1" applyAlignment="1">
      <alignment horizontal="center" vertical="center" wrapText="1"/>
    </xf>
    <xf numFmtId="0" fontId="1" fillId="6" borderId="1" xfId="2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0" fontId="5" fillId="7" borderId="3" xfId="1" applyFont="1" applyFill="1" applyBorder="1" applyAlignment="1">
      <alignment horizontal="center" vertical="center" wrapText="1"/>
    </xf>
    <xf numFmtId="0" fontId="5" fillId="7" borderId="6" xfId="1" applyFont="1" applyFill="1" applyBorder="1" applyAlignment="1">
      <alignment horizontal="center" vertical="center" wrapText="1"/>
    </xf>
    <xf numFmtId="0" fontId="5" fillId="7" borderId="14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7" borderId="9" xfId="1" applyFont="1" applyFill="1" applyBorder="1" applyAlignment="1">
      <alignment horizontal="center" vertical="center" wrapText="1"/>
    </xf>
    <xf numFmtId="0" fontId="5" fillId="7" borderId="10" xfId="1" applyFont="1" applyFill="1" applyBorder="1" applyAlignment="1">
      <alignment horizontal="center" vertical="center" wrapText="1"/>
    </xf>
    <xf numFmtId="0" fontId="5" fillId="7" borderId="4" xfId="1" applyFont="1" applyFill="1" applyBorder="1" applyAlignment="1">
      <alignment horizontal="center" vertical="center" wrapText="1"/>
    </xf>
    <xf numFmtId="0" fontId="5" fillId="7" borderId="13" xfId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5" fillId="7" borderId="1" xfId="1" applyFont="1" applyFill="1" applyBorder="1" applyAlignment="1">
      <alignment horizontal="center" vertical="center" wrapText="1"/>
    </xf>
    <xf numFmtId="0" fontId="5" fillId="7" borderId="7" xfId="1" applyFont="1" applyFill="1" applyBorder="1" applyAlignment="1">
      <alignment horizontal="center" vertical="center" wrapText="1"/>
    </xf>
    <xf numFmtId="0" fontId="5" fillId="7" borderId="8" xfId="1" applyFont="1" applyFill="1" applyBorder="1" applyAlignment="1">
      <alignment horizontal="center" vertical="center" wrapText="1"/>
    </xf>
    <xf numFmtId="0" fontId="5" fillId="7" borderId="2" xfId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7" borderId="5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4">
    <cellStyle name="20% — akcent 1" xfId="2" builtinId="30"/>
    <cellStyle name="60% — akcent 1" xfId="3" builtinId="32"/>
    <cellStyle name="Dobry" xfId="1" builtinId="26"/>
    <cellStyle name="Normalny" xfId="0" builtinId="0"/>
  </cellStyles>
  <dxfs count="0"/>
  <tableStyles count="0" defaultTableStyle="TableStyleMedium2" defaultPivotStyle="PivotStyleLight16"/>
  <colors>
    <mruColors>
      <color rgb="FF251E5A"/>
      <color rgb="FF0074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1078231</xdr:colOff>
      <xdr:row>6</xdr:row>
      <xdr:rowOff>338137</xdr:rowOff>
    </xdr:from>
    <xdr:ext cx="45719" cy="80963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D7AB9485-130C-44F1-B552-E2B46A8DF3E5}"/>
            </a:ext>
          </a:extLst>
        </xdr:cNvPr>
        <xdr:cNvSpPr txBox="1"/>
      </xdr:nvSpPr>
      <xdr:spPr>
        <a:xfrm flipH="1">
          <a:off x="8688706" y="3033712"/>
          <a:ext cx="45719" cy="809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3</xdr:col>
      <xdr:colOff>742950</xdr:colOff>
      <xdr:row>6</xdr:row>
      <xdr:rowOff>147637</xdr:rowOff>
    </xdr:from>
    <xdr:ext cx="2360582" cy="500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pole tekstowe 4">
              <a:extLst>
                <a:ext uri="{FF2B5EF4-FFF2-40B4-BE49-F238E27FC236}">
                  <a16:creationId xmlns:a16="http://schemas.microsoft.com/office/drawing/2014/main" id="{362780A0-3F24-4645-85A4-BD3A37AFF54F}"/>
                </a:ext>
              </a:extLst>
            </xdr:cNvPr>
            <xdr:cNvSpPr txBox="1"/>
          </xdr:nvSpPr>
          <xdr:spPr>
            <a:xfrm>
              <a:off x="6448425" y="2843212"/>
              <a:ext cx="2360582" cy="500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l-PL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𝑃</m:t>
                        </m:r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e>
                      <m:sub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𝑐</m:t>
                        </m:r>
                      </m:sub>
                    </m:sSub>
                    <m:r>
                      <a:rPr lang="pl-PL" sz="1100" b="0" i="1">
                        <a:latin typeface="Cambria Math" panose="02040503050406030204" pitchFamily="18" charset="0"/>
                      </a:rPr>
                      <m:t>∗</m:t>
                    </m:r>
                    <m:rad>
                      <m:radPr>
                        <m:degHide m:val="on"/>
                        <m:ctrlPr>
                          <a:rPr lang="pl-PL" sz="1100" b="0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f>
                          <m:fPr>
                            <m:ctrlPr>
                              <a:rPr lang="pl-PL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pl-PL" sz="1100" b="0" i="1">
                                <a:latin typeface="Cambria Math" panose="02040503050406030204" pitchFamily="18" charset="0"/>
                              </a:rPr>
                              <m:t>𝑘</m:t>
                            </m:r>
                          </m:num>
                          <m:den>
                            <m:r>
                              <a:rPr lang="pl-PL" sz="1100" b="0" i="1">
                                <a:latin typeface="Cambria Math" panose="02040503050406030204" pitchFamily="18" charset="0"/>
                              </a:rPr>
                              <m:t>𝑚</m:t>
                            </m:r>
                          </m:den>
                        </m:f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  </m:t>
                        </m:r>
                      </m:e>
                    </m:rad>
                    <m:r>
                      <a:rPr lang="pl-PL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pl-PL" sz="1100" b="0" i="0">
                        <a:latin typeface="Cambria Math" panose="02040503050406030204" pitchFamily="18" charset="0"/>
                      </a:rPr>
                      <m:t>, </m:t>
                    </m:r>
                    <m:r>
                      <m:rPr>
                        <m:nor/>
                      </m:rPr>
                      <a:rPr lang="pl-PL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ale</m:t>
                    </m:r>
                    <m:r>
                      <m:rPr>
                        <m:nor/>
                      </m:rPr>
                      <a:rPr lang="pl-PL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pl-PL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niie</m:t>
                    </m:r>
                    <m:r>
                      <m:rPr>
                        <m:nor/>
                      </m:rPr>
                      <a:rPr lang="pl-PL" sz="1100" baseline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pl-PL" sz="1100" baseline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mniej</m:t>
                    </m:r>
                    <m:r>
                      <m:rPr>
                        <m:nor/>
                      </m:rPr>
                      <a:rPr lang="pl-PL" sz="1100" baseline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pl-PL" sz="1100" baseline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ni</m:t>
                    </m:r>
                    <m:r>
                      <m:rPr>
                        <m:nor/>
                      </m:rPr>
                      <a:rPr lang="pl-PL" sz="1100" baseline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ż 10% </m:t>
                    </m:r>
                    <m:sSub>
                      <m:sSubPr>
                        <m:ctrlPr>
                          <a:rPr lang="pl-PL" sz="110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pl-PL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</m:t>
                        </m:r>
                      </m:e>
                      <m:sub>
                        <m:r>
                          <a:rPr lang="pl-PL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𝑐</m:t>
                        </m:r>
                      </m:sub>
                    </m:sSub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5" name="pole tekstowe 4">
              <a:extLst>
                <a:ext uri="{FF2B5EF4-FFF2-40B4-BE49-F238E27FC236}">
                  <a16:creationId xmlns:a16="http://schemas.microsoft.com/office/drawing/2014/main" id="{362780A0-3F24-4645-85A4-BD3A37AFF54F}"/>
                </a:ext>
              </a:extLst>
            </xdr:cNvPr>
            <xdr:cNvSpPr txBox="1"/>
          </xdr:nvSpPr>
          <xdr:spPr>
            <a:xfrm>
              <a:off x="6448425" y="2843212"/>
              <a:ext cx="2360582" cy="500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l-PL" sz="1100" i="0">
                  <a:latin typeface="Cambria Math" panose="02040503050406030204" pitchFamily="18" charset="0"/>
                </a:rPr>
                <a:t>〖</a:t>
              </a:r>
              <a:r>
                <a:rPr lang="pl-PL" sz="1100" b="0" i="0">
                  <a:latin typeface="Cambria Math" panose="02040503050406030204" pitchFamily="18" charset="0"/>
                </a:rPr>
                <a:t>𝑃=𝑃〗_𝑐∗√(𝑘/𝑚   )  ", </a:t>
              </a:r>
              <a:r>
                <a:rPr lang="pl-PL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ale niie</a:t>
              </a:r>
              <a:r>
                <a:rPr lang="pl-PL" sz="110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mniej niż 10% " </a:t>
              </a:r>
              <a:r>
                <a:rPr lang="pl-PL" sz="1100" b="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𝑃_𝑐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3</xdr:col>
      <xdr:colOff>742950</xdr:colOff>
      <xdr:row>8</xdr:row>
      <xdr:rowOff>152400</xdr:rowOff>
    </xdr:from>
    <xdr:ext cx="2107115" cy="24372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pole tekstowe 13">
              <a:extLst>
                <a:ext uri="{FF2B5EF4-FFF2-40B4-BE49-F238E27FC236}">
                  <a16:creationId xmlns:a16="http://schemas.microsoft.com/office/drawing/2014/main" id="{F11008DE-6866-4181-BB65-9B8B425D5A6C}"/>
                </a:ext>
              </a:extLst>
            </xdr:cNvPr>
            <xdr:cNvSpPr txBox="1"/>
          </xdr:nvSpPr>
          <xdr:spPr>
            <a:xfrm>
              <a:off x="6448425" y="3629025"/>
              <a:ext cx="2107115" cy="24372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pl-PL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pl-PL" sz="1100" b="0" i="1">
                          <a:latin typeface="Cambria Math" panose="02040503050406030204" pitchFamily="18" charset="0"/>
                        </a:rPr>
                        <m:t>𝑃</m:t>
                      </m:r>
                      <m:r>
                        <a:rPr lang="pl-PL" sz="1100" b="0" i="1">
                          <a:latin typeface="Cambria Math" panose="02040503050406030204" pitchFamily="18" charset="0"/>
                        </a:rPr>
                        <m:t>=</m:t>
                      </m:r>
                      <m:r>
                        <a:rPr lang="pl-PL" sz="1100" b="0" i="1">
                          <a:latin typeface="Cambria Math" panose="02040503050406030204" pitchFamily="18" charset="0"/>
                        </a:rPr>
                        <m:t>𝑃</m:t>
                      </m:r>
                    </m:e>
                    <m:sub>
                      <m:r>
                        <a:rPr lang="pl-PL" sz="1100" b="0" i="1">
                          <a:latin typeface="Cambria Math" panose="02040503050406030204" pitchFamily="18" charset="0"/>
                        </a:rPr>
                        <m:t>𝑐</m:t>
                      </m:r>
                    </m:sub>
                  </m:sSub>
                  <m:r>
                    <a:rPr lang="pl-PL" sz="1100" b="0" i="1">
                      <a:latin typeface="Cambria Math" panose="02040503050406030204" pitchFamily="18" charset="0"/>
                    </a:rPr>
                    <m:t>∗</m:t>
                  </m:r>
                  <m:f>
                    <m:fPr>
                      <m:ctrlPr>
                        <a:rPr lang="pl-PL" sz="1100" b="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pl-PL" sz="1100" b="0" i="1">
                          <a:latin typeface="Cambria Math" panose="02040503050406030204" pitchFamily="18" charset="0"/>
                        </a:rPr>
                        <m:t>𝑘</m:t>
                      </m:r>
                    </m:num>
                    <m:den>
                      <m:r>
                        <a:rPr lang="pl-PL" sz="1100" b="0" i="1">
                          <a:latin typeface="Cambria Math" panose="02040503050406030204" pitchFamily="18" charset="0"/>
                        </a:rPr>
                        <m:t>𝑚</m:t>
                      </m:r>
                    </m:den>
                  </m:f>
                </m:oMath>
              </a14:m>
              <a:r>
                <a:rPr lang="pl-PL" sz="1100"/>
                <a:t>, ale nie</a:t>
              </a:r>
              <a:r>
                <a:rPr lang="pl-PL" sz="1100" baseline="0"/>
                <a:t> mniej niż 10% </a:t>
              </a:r>
              <a14:m>
                <m:oMath xmlns:m="http://schemas.openxmlformats.org/officeDocument/2006/math">
                  <m:sSub>
                    <m:sSubPr>
                      <m:ctrlPr>
                        <a:rPr lang="pl-PL" sz="110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pl-PL" sz="1100" b="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𝑃</m:t>
                      </m:r>
                    </m:e>
                    <m:sub>
                      <m:r>
                        <a:rPr lang="pl-PL" sz="1100" b="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𝑐</m:t>
                      </m:r>
                    </m:sub>
                  </m:sSub>
                </m:oMath>
              </a14:m>
              <a:r>
                <a:rPr lang="pl-PL" sz="1100" baseline="0"/>
                <a:t> </a:t>
              </a:r>
              <a:endParaRPr lang="pl-PL" sz="1100"/>
            </a:p>
          </xdr:txBody>
        </xdr:sp>
      </mc:Choice>
      <mc:Fallback xmlns="">
        <xdr:sp macro="" textlink="">
          <xdr:nvSpPr>
            <xdr:cNvPr id="14" name="pole tekstowe 13">
              <a:extLst>
                <a:ext uri="{FF2B5EF4-FFF2-40B4-BE49-F238E27FC236}">
                  <a16:creationId xmlns:a16="http://schemas.microsoft.com/office/drawing/2014/main" id="{F11008DE-6866-4181-BB65-9B8B425D5A6C}"/>
                </a:ext>
              </a:extLst>
            </xdr:cNvPr>
            <xdr:cNvSpPr txBox="1"/>
          </xdr:nvSpPr>
          <xdr:spPr>
            <a:xfrm>
              <a:off x="6448425" y="3629025"/>
              <a:ext cx="2107115" cy="24372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l-PL" sz="1100" i="0">
                  <a:latin typeface="Cambria Math" panose="02040503050406030204" pitchFamily="18" charset="0"/>
                </a:rPr>
                <a:t>〖</a:t>
              </a:r>
              <a:r>
                <a:rPr lang="pl-PL" sz="1100" b="0" i="0">
                  <a:latin typeface="Cambria Math" panose="02040503050406030204" pitchFamily="18" charset="0"/>
                </a:rPr>
                <a:t>𝑃=𝑃〗_𝑐∗𝑘/𝑚</a:t>
              </a:r>
              <a:r>
                <a:rPr lang="pl-PL" sz="1100"/>
                <a:t>, ale nie</a:t>
              </a:r>
              <a:r>
                <a:rPr lang="pl-PL" sz="1100" baseline="0"/>
                <a:t> mniej niż 10% </a:t>
              </a:r>
              <a:r>
                <a:rPr lang="pl-PL" sz="1100" b="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𝑃_𝑐</a:t>
              </a:r>
              <a:r>
                <a:rPr lang="pl-PL" sz="1100" baseline="0"/>
                <a:t> 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5</xdr:col>
      <xdr:colOff>523875</xdr:colOff>
      <xdr:row>6</xdr:row>
      <xdr:rowOff>23812</xdr:rowOff>
    </xdr:from>
    <xdr:ext cx="649345" cy="3465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pole tekstowe 14">
              <a:extLst>
                <a:ext uri="{FF2B5EF4-FFF2-40B4-BE49-F238E27FC236}">
                  <a16:creationId xmlns:a16="http://schemas.microsoft.com/office/drawing/2014/main" id="{7EC26EA8-5AC3-4AD9-A34B-D1B02DACFCDE}"/>
                </a:ext>
              </a:extLst>
            </xdr:cNvPr>
            <xdr:cNvSpPr txBox="1"/>
          </xdr:nvSpPr>
          <xdr:spPr>
            <a:xfrm>
              <a:off x="10048875" y="2719387"/>
              <a:ext cx="649345" cy="3465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l-PL" sz="1100" b="0" i="1">
                        <a:latin typeface="Cambria Math" panose="02040503050406030204" pitchFamily="18" charset="0"/>
                      </a:rPr>
                      <m:t>𝑈</m:t>
                    </m:r>
                    <m:r>
                      <a:rPr lang="pl-PL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pl-PL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num>
                      <m:den>
                        <m:sSub>
                          <m:sSubPr>
                            <m:ctrlPr>
                              <a:rPr lang="pl-PL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pl-PL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r>
                              <a:rPr lang="pl-PL" sz="1100" b="0" i="1">
                                <a:latin typeface="Cambria Math" panose="02040503050406030204" pitchFamily="18" charset="0"/>
                              </a:rPr>
                              <m:t>𝑐</m:t>
                            </m:r>
                          </m:sub>
                        </m:sSub>
                      </m:den>
                    </m:f>
                    <m:r>
                      <a:rPr lang="pl-PL" sz="1100" b="0" i="1">
                        <a:latin typeface="Cambria Math" panose="02040503050406030204" pitchFamily="18" charset="0"/>
                      </a:rPr>
                      <m:t>∗</m:t>
                    </m:r>
                    <m:f>
                      <m:fPr>
                        <m:ctrlPr>
                          <a:rPr lang="pl-PL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𝑘</m:t>
                        </m:r>
                      </m:den>
                    </m:f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15" name="pole tekstowe 14">
              <a:extLst>
                <a:ext uri="{FF2B5EF4-FFF2-40B4-BE49-F238E27FC236}">
                  <a16:creationId xmlns:a16="http://schemas.microsoft.com/office/drawing/2014/main" id="{7EC26EA8-5AC3-4AD9-A34B-D1B02DACFCDE}"/>
                </a:ext>
              </a:extLst>
            </xdr:cNvPr>
            <xdr:cNvSpPr txBox="1"/>
          </xdr:nvSpPr>
          <xdr:spPr>
            <a:xfrm>
              <a:off x="10048875" y="2719387"/>
              <a:ext cx="649345" cy="3465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l-PL" sz="1100" b="0" i="0">
                  <a:latin typeface="Cambria Math" panose="02040503050406030204" pitchFamily="18" charset="0"/>
                </a:rPr>
                <a:t>𝑈=𝑃/𝑃_𝑐 ∗1/𝑘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6</xdr:col>
      <xdr:colOff>571500</xdr:colOff>
      <xdr:row>6</xdr:row>
      <xdr:rowOff>100012</xdr:rowOff>
    </xdr:from>
    <xdr:ext cx="450829" cy="24038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pole tekstowe 15">
              <a:extLst>
                <a:ext uri="{FF2B5EF4-FFF2-40B4-BE49-F238E27FC236}">
                  <a16:creationId xmlns:a16="http://schemas.microsoft.com/office/drawing/2014/main" id="{59311B63-CA65-479E-97B6-7314F90B2DF5}"/>
                </a:ext>
              </a:extLst>
            </xdr:cNvPr>
            <xdr:cNvSpPr txBox="1"/>
          </xdr:nvSpPr>
          <xdr:spPr>
            <a:xfrm>
              <a:off x="12001500" y="2795587"/>
              <a:ext cx="450829" cy="2403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l-PL" sz="1100" b="0" baseline="0"/>
                <a:t>  </a:t>
              </a:r>
              <a14:m>
                <m:oMath xmlns:m="http://schemas.openxmlformats.org/officeDocument/2006/math">
                  <m:sSub>
                    <m:sSubPr>
                      <m:ctrlPr>
                        <a:rPr lang="pl-PL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pl-PL" sz="1100" b="0" i="1">
                          <a:latin typeface="Cambria Math" panose="02040503050406030204" pitchFamily="18" charset="0"/>
                        </a:rPr>
                        <m:t>𝑃</m:t>
                      </m:r>
                    </m:e>
                    <m:sub>
                      <m:r>
                        <a:rPr lang="pl-PL" sz="1100" b="0" i="1">
                          <a:latin typeface="Cambria Math" panose="02040503050406030204" pitchFamily="18" charset="0"/>
                        </a:rPr>
                        <m:t>𝑢</m:t>
                      </m:r>
                    </m:sub>
                  </m:sSub>
                  <m:r>
                    <a:rPr lang="pl-PL" sz="1100" b="0" i="1">
                      <a:latin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pl-PL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pl-PL" sz="1100" b="0" i="1">
                          <a:latin typeface="Cambria Math" panose="02040503050406030204" pitchFamily="18" charset="0"/>
                        </a:rPr>
                        <m:t>𝑃</m:t>
                      </m:r>
                    </m:num>
                    <m:den>
                      <m:r>
                        <a:rPr lang="pl-PL" sz="1100" b="0" i="1">
                          <a:latin typeface="Cambria Math" panose="02040503050406030204" pitchFamily="18" charset="0"/>
                        </a:rPr>
                        <m:t>𝑘</m:t>
                      </m:r>
                    </m:den>
                  </m:f>
                </m:oMath>
              </a14:m>
              <a:endParaRPr lang="pl-PL" sz="1100"/>
            </a:p>
          </xdr:txBody>
        </xdr:sp>
      </mc:Choice>
      <mc:Fallback xmlns="">
        <xdr:sp macro="" textlink="">
          <xdr:nvSpPr>
            <xdr:cNvPr id="16" name="pole tekstowe 15">
              <a:extLst>
                <a:ext uri="{FF2B5EF4-FFF2-40B4-BE49-F238E27FC236}">
                  <a16:creationId xmlns:a16="http://schemas.microsoft.com/office/drawing/2014/main" id="{59311B63-CA65-479E-97B6-7314F90B2DF5}"/>
                </a:ext>
              </a:extLst>
            </xdr:cNvPr>
            <xdr:cNvSpPr txBox="1"/>
          </xdr:nvSpPr>
          <xdr:spPr>
            <a:xfrm>
              <a:off x="12001500" y="2795587"/>
              <a:ext cx="450829" cy="2403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l-PL" sz="1100" b="0" baseline="0"/>
                <a:t>  </a:t>
              </a:r>
              <a:r>
                <a:rPr lang="pl-PL" sz="1100" b="0" i="0">
                  <a:latin typeface="Cambria Math" panose="02040503050406030204" pitchFamily="18" charset="0"/>
                </a:rPr>
                <a:t>𝑃_𝑢=𝑃/𝑘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3</xdr:col>
      <xdr:colOff>962025</xdr:colOff>
      <xdr:row>18</xdr:row>
      <xdr:rowOff>100012</xdr:rowOff>
    </xdr:from>
    <xdr:ext cx="2216184" cy="3213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pole tekstowe 18">
              <a:extLst>
                <a:ext uri="{FF2B5EF4-FFF2-40B4-BE49-F238E27FC236}">
                  <a16:creationId xmlns:a16="http://schemas.microsoft.com/office/drawing/2014/main" id="{C46271E9-62F2-4DA9-984C-33054B6C63D4}"/>
                </a:ext>
              </a:extLst>
            </xdr:cNvPr>
            <xdr:cNvSpPr txBox="1"/>
          </xdr:nvSpPr>
          <xdr:spPr>
            <a:xfrm>
              <a:off x="6667500" y="9205912"/>
              <a:ext cx="2216184" cy="3213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l-PL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𝑃</m:t>
                        </m:r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e>
                      <m:sub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𝑐</m:t>
                        </m:r>
                      </m:sub>
                    </m:sSub>
                    <m:r>
                      <a:rPr lang="pl-PL" sz="1100" b="0" i="1">
                        <a:latin typeface="Cambria Math" panose="02040503050406030204" pitchFamily="18" charset="0"/>
                      </a:rPr>
                      <m:t>∗</m:t>
                    </m:r>
                    <m:f>
                      <m:fPr>
                        <m:ctrlPr>
                          <a:rPr lang="pl-PL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𝑘</m:t>
                        </m:r>
                      </m:num>
                      <m:den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𝑚</m:t>
                        </m:r>
                      </m:den>
                    </m:f>
                    <m:r>
                      <a:rPr lang="pl-PL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pl-PL" sz="1100" b="0" i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, </m:t>
                    </m:r>
                    <m:r>
                      <m:rPr>
                        <m:nor/>
                      </m:rPr>
                      <a:rPr lang="pl-PL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ale</m:t>
                    </m:r>
                    <m:r>
                      <m:rPr>
                        <m:nor/>
                      </m:rPr>
                      <a:rPr lang="pl-PL" sz="110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pl-PL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nie</m:t>
                    </m:r>
                    <m:r>
                      <m:rPr>
                        <m:nor/>
                      </m:rPr>
                      <a:rPr lang="pl-PL" sz="1100" i="1" baseline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pl-PL" sz="1100" baseline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mniej</m:t>
                    </m:r>
                    <m:r>
                      <m:rPr>
                        <m:nor/>
                      </m:rPr>
                      <a:rPr lang="pl-PL" sz="1100" i="1" baseline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pl-PL" sz="1100" baseline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ni</m:t>
                    </m:r>
                    <m:r>
                      <m:rPr>
                        <m:nor/>
                      </m:rPr>
                      <a:rPr lang="pl-PL" sz="1100" baseline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ż</m:t>
                    </m:r>
                    <m:r>
                      <m:rPr>
                        <m:nor/>
                      </m:rPr>
                      <a:rPr lang="pl-PL" sz="1100" i="1" baseline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pl-PL" sz="1100" baseline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10%</m:t>
                    </m:r>
                    <m:r>
                      <m:rPr>
                        <m:nor/>
                      </m:rPr>
                      <a:rPr lang="pl-PL" sz="1100" i="1" baseline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sSub>
                      <m:sSubPr>
                        <m:ctrlPr>
                          <a:rPr lang="pl-PL" sz="110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pl-PL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</m:t>
                        </m:r>
                      </m:e>
                      <m:sub>
                        <m:r>
                          <a:rPr lang="pl-PL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𝑐</m:t>
                        </m:r>
                      </m:sub>
                    </m:sSub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19" name="pole tekstowe 18">
              <a:extLst>
                <a:ext uri="{FF2B5EF4-FFF2-40B4-BE49-F238E27FC236}">
                  <a16:creationId xmlns:a16="http://schemas.microsoft.com/office/drawing/2014/main" id="{C46271E9-62F2-4DA9-984C-33054B6C63D4}"/>
                </a:ext>
              </a:extLst>
            </xdr:cNvPr>
            <xdr:cNvSpPr txBox="1"/>
          </xdr:nvSpPr>
          <xdr:spPr>
            <a:xfrm>
              <a:off x="6667500" y="9205912"/>
              <a:ext cx="2216184" cy="3213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l-PL" sz="1100" i="0">
                  <a:latin typeface="Cambria Math" panose="02040503050406030204" pitchFamily="18" charset="0"/>
                </a:rPr>
                <a:t>〖</a:t>
              </a:r>
              <a:r>
                <a:rPr lang="pl-PL" sz="1100" b="0" i="0">
                  <a:latin typeface="Cambria Math" panose="02040503050406030204" pitchFamily="18" charset="0"/>
                </a:rPr>
                <a:t>𝑃=𝑃〗_𝑐∗𝑘/𝑚  </a:t>
              </a:r>
              <a:r>
                <a:rPr lang="pl-PL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", </a:t>
              </a:r>
              <a:r>
                <a:rPr lang="pl-PL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ale nie</a:t>
              </a:r>
              <a:r>
                <a:rPr lang="pl-PL" sz="110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mniej niż 10% </a:t>
              </a:r>
              <a:r>
                <a:rPr lang="pl-PL" sz="110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 </a:t>
              </a:r>
              <a:r>
                <a:rPr lang="pl-PL" sz="1100" b="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𝑃_𝑐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5</xdr:col>
      <xdr:colOff>542925</xdr:colOff>
      <xdr:row>16</xdr:row>
      <xdr:rowOff>561975</xdr:rowOff>
    </xdr:from>
    <xdr:ext cx="649345" cy="3465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pole tekstowe 19">
              <a:extLst>
                <a:ext uri="{FF2B5EF4-FFF2-40B4-BE49-F238E27FC236}">
                  <a16:creationId xmlns:a16="http://schemas.microsoft.com/office/drawing/2014/main" id="{78E9C089-62E1-4B9D-AA92-53AE476848BA}"/>
                </a:ext>
              </a:extLst>
            </xdr:cNvPr>
            <xdr:cNvSpPr txBox="1"/>
          </xdr:nvSpPr>
          <xdr:spPr>
            <a:xfrm>
              <a:off x="10067925" y="7762875"/>
              <a:ext cx="649345" cy="3465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l-PL" sz="1100" b="0" i="1">
                        <a:latin typeface="Cambria Math" panose="02040503050406030204" pitchFamily="18" charset="0"/>
                      </a:rPr>
                      <m:t>𝑈</m:t>
                    </m:r>
                    <m:r>
                      <a:rPr lang="pl-PL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pl-PL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num>
                      <m:den>
                        <m:sSub>
                          <m:sSubPr>
                            <m:ctrlPr>
                              <a:rPr lang="pl-PL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pl-PL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r>
                              <a:rPr lang="pl-PL" sz="1100" b="0" i="1">
                                <a:latin typeface="Cambria Math" panose="02040503050406030204" pitchFamily="18" charset="0"/>
                              </a:rPr>
                              <m:t>𝑐</m:t>
                            </m:r>
                          </m:sub>
                        </m:sSub>
                      </m:den>
                    </m:f>
                    <m:r>
                      <a:rPr lang="pl-PL" sz="1100" b="0" i="1">
                        <a:latin typeface="Cambria Math" panose="02040503050406030204" pitchFamily="18" charset="0"/>
                      </a:rPr>
                      <m:t>∗</m:t>
                    </m:r>
                    <m:f>
                      <m:fPr>
                        <m:ctrlPr>
                          <a:rPr lang="pl-PL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𝑘</m:t>
                        </m:r>
                      </m:den>
                    </m:f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20" name="pole tekstowe 19">
              <a:extLst>
                <a:ext uri="{FF2B5EF4-FFF2-40B4-BE49-F238E27FC236}">
                  <a16:creationId xmlns:a16="http://schemas.microsoft.com/office/drawing/2014/main" id="{78E9C089-62E1-4B9D-AA92-53AE476848BA}"/>
                </a:ext>
              </a:extLst>
            </xdr:cNvPr>
            <xdr:cNvSpPr txBox="1"/>
          </xdr:nvSpPr>
          <xdr:spPr>
            <a:xfrm>
              <a:off x="10067925" y="7762875"/>
              <a:ext cx="649345" cy="3465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l-PL" sz="1100" b="0" i="0">
                  <a:latin typeface="Cambria Math" panose="02040503050406030204" pitchFamily="18" charset="0"/>
                </a:rPr>
                <a:t>𝑈=𝑃/𝑃_𝑐 ∗1/𝑘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6</xdr:col>
      <xdr:colOff>628650</xdr:colOff>
      <xdr:row>16</xdr:row>
      <xdr:rowOff>523875</xdr:rowOff>
    </xdr:from>
    <xdr:ext cx="450829" cy="24038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pole tekstowe 20">
              <a:extLst>
                <a:ext uri="{FF2B5EF4-FFF2-40B4-BE49-F238E27FC236}">
                  <a16:creationId xmlns:a16="http://schemas.microsoft.com/office/drawing/2014/main" id="{906EA228-20D5-458B-B4F5-99C25EDAA180}"/>
                </a:ext>
              </a:extLst>
            </xdr:cNvPr>
            <xdr:cNvSpPr txBox="1"/>
          </xdr:nvSpPr>
          <xdr:spPr>
            <a:xfrm>
              <a:off x="12058650" y="7724775"/>
              <a:ext cx="450829" cy="2403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l-PL" sz="1100" b="0" baseline="0"/>
                <a:t>  </a:t>
              </a:r>
              <a14:m>
                <m:oMath xmlns:m="http://schemas.openxmlformats.org/officeDocument/2006/math">
                  <m:sSub>
                    <m:sSubPr>
                      <m:ctrlPr>
                        <a:rPr lang="pl-PL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pl-PL" sz="1100" b="0" i="1">
                          <a:latin typeface="Cambria Math" panose="02040503050406030204" pitchFamily="18" charset="0"/>
                        </a:rPr>
                        <m:t>𝑃</m:t>
                      </m:r>
                    </m:e>
                    <m:sub>
                      <m:r>
                        <a:rPr lang="pl-PL" sz="1100" b="0" i="1">
                          <a:latin typeface="Cambria Math" panose="02040503050406030204" pitchFamily="18" charset="0"/>
                        </a:rPr>
                        <m:t>𝑢</m:t>
                      </m:r>
                    </m:sub>
                  </m:sSub>
                  <m:r>
                    <a:rPr lang="pl-PL" sz="1100" b="0" i="1">
                      <a:latin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pl-PL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pl-PL" sz="1100" b="0" i="1">
                          <a:latin typeface="Cambria Math" panose="02040503050406030204" pitchFamily="18" charset="0"/>
                        </a:rPr>
                        <m:t>𝑃</m:t>
                      </m:r>
                    </m:num>
                    <m:den>
                      <m:r>
                        <a:rPr lang="pl-PL" sz="1100" b="0" i="1">
                          <a:latin typeface="Cambria Math" panose="02040503050406030204" pitchFamily="18" charset="0"/>
                        </a:rPr>
                        <m:t>𝑘</m:t>
                      </m:r>
                    </m:den>
                  </m:f>
                </m:oMath>
              </a14:m>
              <a:endParaRPr lang="pl-PL" sz="1100"/>
            </a:p>
          </xdr:txBody>
        </xdr:sp>
      </mc:Choice>
      <mc:Fallback xmlns="">
        <xdr:sp macro="" textlink="">
          <xdr:nvSpPr>
            <xdr:cNvPr id="21" name="pole tekstowe 20">
              <a:extLst>
                <a:ext uri="{FF2B5EF4-FFF2-40B4-BE49-F238E27FC236}">
                  <a16:creationId xmlns:a16="http://schemas.microsoft.com/office/drawing/2014/main" id="{906EA228-20D5-458B-B4F5-99C25EDAA180}"/>
                </a:ext>
              </a:extLst>
            </xdr:cNvPr>
            <xdr:cNvSpPr txBox="1"/>
          </xdr:nvSpPr>
          <xdr:spPr>
            <a:xfrm>
              <a:off x="12058650" y="7724775"/>
              <a:ext cx="450829" cy="2403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l-PL" sz="1100" b="0" baseline="0"/>
                <a:t>  </a:t>
              </a:r>
              <a:r>
                <a:rPr lang="pl-PL" sz="1100" b="0" i="0">
                  <a:latin typeface="Cambria Math" panose="02040503050406030204" pitchFamily="18" charset="0"/>
                </a:rPr>
                <a:t>𝑃_𝑢=𝑃/𝑘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3</xdr:col>
      <xdr:colOff>809625</xdr:colOff>
      <xdr:row>16</xdr:row>
      <xdr:rowOff>238125</xdr:rowOff>
    </xdr:from>
    <xdr:ext cx="2355453" cy="500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pole tekstowe 11">
              <a:extLst>
                <a:ext uri="{FF2B5EF4-FFF2-40B4-BE49-F238E27FC236}">
                  <a16:creationId xmlns:a16="http://schemas.microsoft.com/office/drawing/2014/main" id="{5EC9E59C-6CF1-47CA-A268-80C4FED03D93}"/>
                </a:ext>
              </a:extLst>
            </xdr:cNvPr>
            <xdr:cNvSpPr txBox="1"/>
          </xdr:nvSpPr>
          <xdr:spPr>
            <a:xfrm>
              <a:off x="6515100" y="7439025"/>
              <a:ext cx="2355453" cy="500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l-PL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𝑃</m:t>
                        </m:r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e>
                      <m:sub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𝑐</m:t>
                        </m:r>
                      </m:sub>
                    </m:sSub>
                    <m:r>
                      <a:rPr lang="pl-PL" sz="1100" b="0" i="1">
                        <a:latin typeface="Cambria Math" panose="02040503050406030204" pitchFamily="18" charset="0"/>
                      </a:rPr>
                      <m:t>∗</m:t>
                    </m:r>
                    <m:rad>
                      <m:radPr>
                        <m:degHide m:val="on"/>
                        <m:ctrlPr>
                          <a:rPr lang="pl-PL" sz="1100" b="0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f>
                          <m:fPr>
                            <m:ctrlPr>
                              <a:rPr lang="pl-PL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pl-PL" sz="1100" b="0" i="1">
                                <a:latin typeface="Cambria Math" panose="02040503050406030204" pitchFamily="18" charset="0"/>
                              </a:rPr>
                              <m:t>𝑘</m:t>
                            </m:r>
                          </m:num>
                          <m:den>
                            <m:r>
                              <a:rPr lang="pl-PL" sz="1100" b="0" i="1">
                                <a:latin typeface="Cambria Math" panose="02040503050406030204" pitchFamily="18" charset="0"/>
                              </a:rPr>
                              <m:t>𝑚</m:t>
                            </m:r>
                          </m:den>
                        </m:f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  </m:t>
                        </m:r>
                      </m:e>
                    </m:rad>
                    <m:r>
                      <a:rPr lang="pl-PL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pl-PL" sz="1100" b="0" i="0">
                        <a:latin typeface="Cambria Math" panose="02040503050406030204" pitchFamily="18" charset="0"/>
                      </a:rPr>
                      <m:t>, </m:t>
                    </m:r>
                    <m:r>
                      <m:rPr>
                        <m:nor/>
                      </m:rPr>
                      <a:rPr lang="pl-PL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ale</m:t>
                    </m:r>
                    <m:r>
                      <m:rPr>
                        <m:nor/>
                      </m:rPr>
                      <a:rPr lang="pl-PL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pl-PL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nie</m:t>
                    </m:r>
                    <m:r>
                      <m:rPr>
                        <m:nor/>
                      </m:rPr>
                      <a:rPr lang="pl-PL" sz="1100" baseline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pl-PL" sz="1100" baseline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mniej</m:t>
                    </m:r>
                    <m:r>
                      <m:rPr>
                        <m:nor/>
                      </m:rPr>
                      <a:rPr lang="pl-PL" sz="1100" baseline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pl-PL" sz="1100" baseline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ni</m:t>
                    </m:r>
                    <m:r>
                      <m:rPr>
                        <m:nor/>
                      </m:rPr>
                      <a:rPr lang="pl-PL" sz="1100" baseline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ż 10% </m:t>
                    </m:r>
                    <m:sSub>
                      <m:sSubPr>
                        <m:ctrlPr>
                          <a:rPr lang="pl-PL" sz="110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pl-PL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</m:t>
                        </m:r>
                      </m:e>
                      <m:sub>
                        <m:r>
                          <a:rPr lang="pl-PL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𝑐</m:t>
                        </m:r>
                      </m:sub>
                    </m:sSub>
                    <m:r>
                      <m:rPr>
                        <m:nor/>
                      </m:rPr>
                      <a:rPr lang="pl-PL" sz="1100" baseline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 </m:t>
                    </m:r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12" name="pole tekstowe 11">
              <a:extLst>
                <a:ext uri="{FF2B5EF4-FFF2-40B4-BE49-F238E27FC236}">
                  <a16:creationId xmlns:a16="http://schemas.microsoft.com/office/drawing/2014/main" id="{5EC9E59C-6CF1-47CA-A268-80C4FED03D93}"/>
                </a:ext>
              </a:extLst>
            </xdr:cNvPr>
            <xdr:cNvSpPr txBox="1"/>
          </xdr:nvSpPr>
          <xdr:spPr>
            <a:xfrm>
              <a:off x="6515100" y="7439025"/>
              <a:ext cx="2355453" cy="500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l-PL" sz="1100" i="0">
                  <a:latin typeface="Cambria Math" panose="02040503050406030204" pitchFamily="18" charset="0"/>
                </a:rPr>
                <a:t>〖</a:t>
              </a:r>
              <a:r>
                <a:rPr lang="pl-PL" sz="1100" b="0" i="0">
                  <a:latin typeface="Cambria Math" panose="02040503050406030204" pitchFamily="18" charset="0"/>
                </a:rPr>
                <a:t>𝑃=𝑃〗_𝑐∗√(𝑘/𝑚   )  ", </a:t>
              </a:r>
              <a:r>
                <a:rPr lang="pl-PL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ale nie</a:t>
              </a:r>
              <a:r>
                <a:rPr lang="pl-PL" sz="110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mniej niż 10%</a:t>
              </a:r>
              <a:r>
                <a:rPr lang="pl-PL" sz="1100" b="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lang="pl-PL" sz="1100" b="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 𝑃_𝑐 </a:t>
              </a:r>
              <a:r>
                <a:rPr lang="pl-PL" sz="1100" b="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</a:t>
              </a:r>
              <a:r>
                <a:rPr lang="pl-PL" sz="110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 </a:t>
              </a:r>
              <a:r>
                <a:rPr lang="pl-PL" sz="110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3</xdr:col>
      <xdr:colOff>876300</xdr:colOff>
      <xdr:row>17</xdr:row>
      <xdr:rowOff>200025</xdr:rowOff>
    </xdr:from>
    <xdr:ext cx="2355452" cy="500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pole tekstowe 12">
              <a:extLst>
                <a:ext uri="{FF2B5EF4-FFF2-40B4-BE49-F238E27FC236}">
                  <a16:creationId xmlns:a16="http://schemas.microsoft.com/office/drawing/2014/main" id="{DA98A3E2-EAED-4CA4-AD53-BF1FBEAA5160}"/>
                </a:ext>
              </a:extLst>
            </xdr:cNvPr>
            <xdr:cNvSpPr txBox="1"/>
          </xdr:nvSpPr>
          <xdr:spPr>
            <a:xfrm>
              <a:off x="6581775" y="8353425"/>
              <a:ext cx="2355452" cy="500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l-PL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𝑃</m:t>
                        </m:r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e>
                      <m:sub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𝑐</m:t>
                        </m:r>
                      </m:sub>
                    </m:sSub>
                    <m:r>
                      <a:rPr lang="pl-PL" sz="1100" b="0" i="1">
                        <a:latin typeface="Cambria Math" panose="02040503050406030204" pitchFamily="18" charset="0"/>
                      </a:rPr>
                      <m:t>∗</m:t>
                    </m:r>
                    <m:rad>
                      <m:radPr>
                        <m:degHide m:val="on"/>
                        <m:ctrlPr>
                          <a:rPr lang="pl-PL" sz="1100" b="0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f>
                          <m:fPr>
                            <m:ctrlPr>
                              <a:rPr lang="pl-PL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pl-PL" sz="1100" b="0" i="1">
                                <a:latin typeface="Cambria Math" panose="02040503050406030204" pitchFamily="18" charset="0"/>
                              </a:rPr>
                              <m:t>𝑘</m:t>
                            </m:r>
                          </m:num>
                          <m:den>
                            <m:r>
                              <a:rPr lang="pl-PL" sz="1100" b="0" i="1">
                                <a:latin typeface="Cambria Math" panose="02040503050406030204" pitchFamily="18" charset="0"/>
                              </a:rPr>
                              <m:t>𝑚</m:t>
                            </m:r>
                          </m:den>
                        </m:f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  </m:t>
                        </m:r>
                      </m:e>
                    </m:rad>
                    <m:r>
                      <a:rPr lang="pl-PL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pl-PL" sz="1100" b="0" i="0">
                        <a:latin typeface="Cambria Math" panose="02040503050406030204" pitchFamily="18" charset="0"/>
                      </a:rPr>
                      <m:t>, </m:t>
                    </m:r>
                    <m:r>
                      <m:rPr>
                        <m:nor/>
                      </m:rPr>
                      <a:rPr lang="pl-PL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ale</m:t>
                    </m:r>
                    <m:r>
                      <m:rPr>
                        <m:nor/>
                      </m:rPr>
                      <a:rPr lang="pl-PL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pl-PL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nie</m:t>
                    </m:r>
                    <m:r>
                      <m:rPr>
                        <m:nor/>
                      </m:rPr>
                      <a:rPr lang="pl-PL" sz="1100" baseline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pl-PL" sz="1100" baseline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mniej</m:t>
                    </m:r>
                    <m:r>
                      <m:rPr>
                        <m:nor/>
                      </m:rPr>
                      <a:rPr lang="pl-PL" sz="1100" baseline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pl-PL" sz="1100" baseline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ni</m:t>
                    </m:r>
                    <m:r>
                      <m:rPr>
                        <m:nor/>
                      </m:rPr>
                      <a:rPr lang="pl-PL" sz="1100" baseline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ż 10%</m:t>
                    </m:r>
                    <m:r>
                      <m:rPr>
                        <m:nor/>
                      </m:rPr>
                      <a:rPr lang="pl-PL" sz="1100" i="1" baseline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sSub>
                      <m:sSubPr>
                        <m:ctrlPr>
                          <a:rPr lang="pl-PL" sz="110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pl-PL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</m:t>
                        </m:r>
                      </m:e>
                      <m:sub>
                        <m:r>
                          <a:rPr lang="pl-PL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𝑐</m:t>
                        </m:r>
                      </m:sub>
                    </m:sSub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13" name="pole tekstowe 12">
              <a:extLst>
                <a:ext uri="{FF2B5EF4-FFF2-40B4-BE49-F238E27FC236}">
                  <a16:creationId xmlns:a16="http://schemas.microsoft.com/office/drawing/2014/main" id="{DA98A3E2-EAED-4CA4-AD53-BF1FBEAA5160}"/>
                </a:ext>
              </a:extLst>
            </xdr:cNvPr>
            <xdr:cNvSpPr txBox="1"/>
          </xdr:nvSpPr>
          <xdr:spPr>
            <a:xfrm>
              <a:off x="6581775" y="8353425"/>
              <a:ext cx="2355452" cy="500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l-PL" sz="1100" i="0">
                  <a:latin typeface="Cambria Math" panose="02040503050406030204" pitchFamily="18" charset="0"/>
                </a:rPr>
                <a:t>〖</a:t>
              </a:r>
              <a:r>
                <a:rPr lang="pl-PL" sz="1100" b="0" i="0">
                  <a:latin typeface="Cambria Math" panose="02040503050406030204" pitchFamily="18" charset="0"/>
                </a:rPr>
                <a:t>𝑃=𝑃〗_𝑐∗√(𝑘/𝑚   )  ", </a:t>
              </a:r>
              <a:r>
                <a:rPr lang="pl-PL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ale nie</a:t>
              </a:r>
              <a:r>
                <a:rPr lang="pl-PL" sz="110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mniej niż 10% </a:t>
              </a:r>
              <a:r>
                <a:rPr lang="pl-PL" sz="110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 </a:t>
              </a:r>
              <a:r>
                <a:rPr lang="pl-PL" sz="1100" b="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𝑃_𝑐</a:t>
              </a:r>
              <a:endParaRPr lang="pl-PL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1895475</xdr:colOff>
      <xdr:row>0</xdr:row>
      <xdr:rowOff>704850</xdr:rowOff>
    </xdr:from>
    <xdr:ext cx="3829049" cy="275352"/>
    <xdr:sp macro="" textlink="">
      <xdr:nvSpPr>
        <xdr:cNvPr id="6" name="Objaśnienie: strzałka w dół 5">
          <a:extLst>
            <a:ext uri="{FF2B5EF4-FFF2-40B4-BE49-F238E27FC236}">
              <a16:creationId xmlns:a16="http://schemas.microsoft.com/office/drawing/2014/main" id="{5D7D5A2D-DB25-423B-8D48-1A87849568E5}"/>
            </a:ext>
          </a:extLst>
        </xdr:cNvPr>
        <xdr:cNvSpPr/>
      </xdr:nvSpPr>
      <xdr:spPr>
        <a:xfrm>
          <a:off x="3800475" y="704850"/>
          <a:ext cx="3829049" cy="275352"/>
        </a:xfrm>
        <a:prstGeom prst="downArrowCallout">
          <a:avLst>
            <a:gd name="adj1" fmla="val 25000"/>
            <a:gd name="adj2" fmla="val 25000"/>
            <a:gd name="adj3" fmla="val 25000"/>
            <a:gd name="adj4" fmla="val 75000"/>
          </a:avLst>
        </a:prstGeom>
        <a:solidFill>
          <a:schemeClr val="bg1">
            <a:lumMod val="9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>
          <a:noAutofit/>
        </a:bodyPr>
        <a:lstStyle/>
        <a:p>
          <a:pPr algn="l"/>
          <a:r>
            <a:rPr lang="pl-PL" sz="1100">
              <a:solidFill>
                <a:schemeClr val="tx1"/>
              </a:solidFill>
            </a:rPr>
            <a:t>wypełnia</a:t>
          </a:r>
          <a:r>
            <a:rPr lang="pl-PL" sz="1100" baseline="0">
              <a:solidFill>
                <a:schemeClr val="tx1"/>
              </a:solidFill>
            </a:rPr>
            <a:t> autor</a:t>
          </a:r>
          <a:endParaRPr lang="pl-PL" sz="1100">
            <a:solidFill>
              <a:schemeClr val="tx1"/>
            </a:solidFill>
          </a:endParaRPr>
        </a:p>
      </xdr:txBody>
    </xdr:sp>
    <xdr:clientData/>
  </xdr:oneCellAnchor>
  <xdr:oneCellAnchor>
    <xdr:from>
      <xdr:col>1</xdr:col>
      <xdr:colOff>1895475</xdr:colOff>
      <xdr:row>5</xdr:row>
      <xdr:rowOff>685800</xdr:rowOff>
    </xdr:from>
    <xdr:ext cx="3829049" cy="275352"/>
    <xdr:sp macro="" textlink="">
      <xdr:nvSpPr>
        <xdr:cNvPr id="8" name="Objaśnienie: strzałka w dół 7">
          <a:extLst>
            <a:ext uri="{FF2B5EF4-FFF2-40B4-BE49-F238E27FC236}">
              <a16:creationId xmlns:a16="http://schemas.microsoft.com/office/drawing/2014/main" id="{1E34FDE6-D2EB-4A5B-99EB-533A6485B189}"/>
            </a:ext>
          </a:extLst>
        </xdr:cNvPr>
        <xdr:cNvSpPr/>
      </xdr:nvSpPr>
      <xdr:spPr>
        <a:xfrm>
          <a:off x="3800475" y="4076700"/>
          <a:ext cx="3829049" cy="275352"/>
        </a:xfrm>
        <a:prstGeom prst="downArrowCallout">
          <a:avLst>
            <a:gd name="adj1" fmla="val 25000"/>
            <a:gd name="adj2" fmla="val 25000"/>
            <a:gd name="adj3" fmla="val 25000"/>
            <a:gd name="adj4" fmla="val 75000"/>
          </a:avLst>
        </a:prstGeom>
        <a:solidFill>
          <a:schemeClr val="bg1">
            <a:lumMod val="9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>
          <a:noAutofit/>
        </a:bodyPr>
        <a:lstStyle/>
        <a:p>
          <a:pPr algn="l"/>
          <a:r>
            <a:rPr lang="pl-PL" sz="1100">
              <a:solidFill>
                <a:schemeClr val="tx1"/>
              </a:solidFill>
            </a:rPr>
            <a:t>wypełnia</a:t>
          </a:r>
          <a:r>
            <a:rPr lang="pl-PL" sz="1100" baseline="0">
              <a:solidFill>
                <a:schemeClr val="tx1"/>
              </a:solidFill>
            </a:rPr>
            <a:t> autor</a:t>
          </a:r>
          <a:endParaRPr lang="pl-PL" sz="1100">
            <a:solidFill>
              <a:schemeClr val="tx1"/>
            </a:solidFill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1895475</xdr:colOff>
      <xdr:row>0</xdr:row>
      <xdr:rowOff>685800</xdr:rowOff>
    </xdr:from>
    <xdr:ext cx="3829049" cy="275352"/>
    <xdr:sp macro="" textlink="">
      <xdr:nvSpPr>
        <xdr:cNvPr id="7" name="Objaśnienie: strzałka w dół 6">
          <a:extLst>
            <a:ext uri="{FF2B5EF4-FFF2-40B4-BE49-F238E27FC236}">
              <a16:creationId xmlns:a16="http://schemas.microsoft.com/office/drawing/2014/main" id="{2CD524ED-3A5B-437B-8AC4-9F3A2A2D2975}"/>
            </a:ext>
          </a:extLst>
        </xdr:cNvPr>
        <xdr:cNvSpPr/>
      </xdr:nvSpPr>
      <xdr:spPr>
        <a:xfrm>
          <a:off x="3800475" y="685800"/>
          <a:ext cx="3829049" cy="275352"/>
        </a:xfrm>
        <a:prstGeom prst="downArrowCallout">
          <a:avLst>
            <a:gd name="adj1" fmla="val 25000"/>
            <a:gd name="adj2" fmla="val 25000"/>
            <a:gd name="adj3" fmla="val 25000"/>
            <a:gd name="adj4" fmla="val 75000"/>
          </a:avLst>
        </a:prstGeom>
        <a:solidFill>
          <a:schemeClr val="bg1">
            <a:lumMod val="9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>
          <a:noAutofit/>
        </a:bodyPr>
        <a:lstStyle/>
        <a:p>
          <a:pPr algn="l"/>
          <a:r>
            <a:rPr lang="pl-PL" sz="1100">
              <a:solidFill>
                <a:schemeClr val="tx1"/>
              </a:solidFill>
            </a:rPr>
            <a:t>wypełnia</a:t>
          </a:r>
          <a:r>
            <a:rPr lang="pl-PL" sz="1100" baseline="0">
              <a:solidFill>
                <a:schemeClr val="tx1"/>
              </a:solidFill>
            </a:rPr>
            <a:t> autor</a:t>
          </a:r>
          <a:endParaRPr lang="pl-PL" sz="1100">
            <a:solidFill>
              <a:schemeClr val="tx1"/>
            </a:solidFill>
          </a:endParaRPr>
        </a:p>
      </xdr:txBody>
    </xdr:sp>
    <xdr:clientData/>
  </xdr:oneCellAnchor>
  <xdr:oneCellAnchor>
    <xdr:from>
      <xdr:col>1</xdr:col>
      <xdr:colOff>1885950</xdr:colOff>
      <xdr:row>5</xdr:row>
      <xdr:rowOff>695325</xdr:rowOff>
    </xdr:from>
    <xdr:ext cx="3829049" cy="275352"/>
    <xdr:sp macro="" textlink="">
      <xdr:nvSpPr>
        <xdr:cNvPr id="10" name="Objaśnienie: strzałka w dół 9">
          <a:extLst>
            <a:ext uri="{FF2B5EF4-FFF2-40B4-BE49-F238E27FC236}">
              <a16:creationId xmlns:a16="http://schemas.microsoft.com/office/drawing/2014/main" id="{9BDE3F46-A3AB-4285-ABC1-0FD4FD6E1615}"/>
            </a:ext>
          </a:extLst>
        </xdr:cNvPr>
        <xdr:cNvSpPr/>
      </xdr:nvSpPr>
      <xdr:spPr>
        <a:xfrm>
          <a:off x="3790950" y="4114800"/>
          <a:ext cx="3829049" cy="275352"/>
        </a:xfrm>
        <a:prstGeom prst="downArrowCallout">
          <a:avLst>
            <a:gd name="adj1" fmla="val 25000"/>
            <a:gd name="adj2" fmla="val 25000"/>
            <a:gd name="adj3" fmla="val 25000"/>
            <a:gd name="adj4" fmla="val 75000"/>
          </a:avLst>
        </a:prstGeom>
        <a:solidFill>
          <a:schemeClr val="bg1">
            <a:lumMod val="9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>
          <a:noAutofit/>
        </a:bodyPr>
        <a:lstStyle/>
        <a:p>
          <a:pPr algn="l"/>
          <a:r>
            <a:rPr lang="pl-PL" sz="1100">
              <a:solidFill>
                <a:schemeClr val="tx1"/>
              </a:solidFill>
            </a:rPr>
            <a:t>wypełnia</a:t>
          </a:r>
          <a:r>
            <a:rPr lang="pl-PL" sz="1100" baseline="0">
              <a:solidFill>
                <a:schemeClr val="tx1"/>
              </a:solidFill>
            </a:rPr>
            <a:t> autor</a:t>
          </a:r>
          <a:endParaRPr lang="pl-PL" sz="1100">
            <a:solidFill>
              <a:schemeClr val="tx1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676275</xdr:rowOff>
    </xdr:from>
    <xdr:ext cx="3829049" cy="275352"/>
    <xdr:sp macro="" textlink="">
      <xdr:nvSpPr>
        <xdr:cNvPr id="3" name="Objaśnienie: strzałka w dół 2">
          <a:extLst>
            <a:ext uri="{FF2B5EF4-FFF2-40B4-BE49-F238E27FC236}">
              <a16:creationId xmlns:a16="http://schemas.microsoft.com/office/drawing/2014/main" id="{EFE8D8C3-C7CB-4726-A417-D337E1255361}"/>
            </a:ext>
          </a:extLst>
        </xdr:cNvPr>
        <xdr:cNvSpPr/>
      </xdr:nvSpPr>
      <xdr:spPr>
        <a:xfrm>
          <a:off x="3810000" y="676275"/>
          <a:ext cx="3829049" cy="275352"/>
        </a:xfrm>
        <a:prstGeom prst="downArrowCallout">
          <a:avLst>
            <a:gd name="adj1" fmla="val 25000"/>
            <a:gd name="adj2" fmla="val 25000"/>
            <a:gd name="adj3" fmla="val 25000"/>
            <a:gd name="adj4" fmla="val 75000"/>
          </a:avLst>
        </a:prstGeom>
        <a:solidFill>
          <a:schemeClr val="bg1">
            <a:lumMod val="9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>
          <a:noAutofit/>
        </a:bodyPr>
        <a:lstStyle/>
        <a:p>
          <a:pPr algn="l"/>
          <a:r>
            <a:rPr lang="pl-PL" sz="1100">
              <a:solidFill>
                <a:schemeClr val="tx1"/>
              </a:solidFill>
            </a:rPr>
            <a:t>wypełnia</a:t>
          </a:r>
          <a:r>
            <a:rPr lang="pl-PL" sz="1100" baseline="0">
              <a:solidFill>
                <a:schemeClr val="tx1"/>
              </a:solidFill>
            </a:rPr>
            <a:t> autor</a:t>
          </a:r>
          <a:endParaRPr lang="pl-PL" sz="1100">
            <a:solidFill>
              <a:schemeClr val="tx1"/>
            </a:solidFill>
          </a:endParaRPr>
        </a:p>
      </xdr:txBody>
    </xdr:sp>
    <xdr:clientData/>
  </xdr:oneCellAnchor>
  <xdr:oneCellAnchor>
    <xdr:from>
      <xdr:col>1</xdr:col>
      <xdr:colOff>1895475</xdr:colOff>
      <xdr:row>6</xdr:row>
      <xdr:rowOff>638175</xdr:rowOff>
    </xdr:from>
    <xdr:ext cx="3829050" cy="313452"/>
    <xdr:sp macro="" textlink="">
      <xdr:nvSpPr>
        <xdr:cNvPr id="11" name="Objaśnienie: strzałka w dół 10">
          <a:extLst>
            <a:ext uri="{FF2B5EF4-FFF2-40B4-BE49-F238E27FC236}">
              <a16:creationId xmlns:a16="http://schemas.microsoft.com/office/drawing/2014/main" id="{5C391B53-6CDE-48FC-8F80-3D01C031FC10}"/>
            </a:ext>
          </a:extLst>
        </xdr:cNvPr>
        <xdr:cNvSpPr/>
      </xdr:nvSpPr>
      <xdr:spPr>
        <a:xfrm>
          <a:off x="3800475" y="4343400"/>
          <a:ext cx="3829050" cy="313452"/>
        </a:xfrm>
        <a:prstGeom prst="downArrowCallout">
          <a:avLst>
            <a:gd name="adj1" fmla="val 25000"/>
            <a:gd name="adj2" fmla="val 25000"/>
            <a:gd name="adj3" fmla="val 25000"/>
            <a:gd name="adj4" fmla="val 75000"/>
          </a:avLst>
        </a:prstGeom>
        <a:solidFill>
          <a:schemeClr val="bg1">
            <a:lumMod val="9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>
          <a:noAutofit/>
        </a:bodyPr>
        <a:lstStyle/>
        <a:p>
          <a:pPr algn="l"/>
          <a:r>
            <a:rPr lang="pl-PL" sz="1100">
              <a:solidFill>
                <a:schemeClr val="tx1"/>
              </a:solidFill>
            </a:rPr>
            <a:t>wypełnia</a:t>
          </a:r>
          <a:r>
            <a:rPr lang="pl-PL" sz="1100" baseline="0">
              <a:solidFill>
                <a:schemeClr val="tx1"/>
              </a:solidFill>
            </a:rPr>
            <a:t> autor</a:t>
          </a:r>
          <a:endParaRPr lang="pl-PL" sz="1100">
            <a:solidFill>
              <a:schemeClr val="tx1"/>
            </a:solidFill>
          </a:endParaRPr>
        </a:p>
      </xdr:txBody>
    </xdr:sp>
    <xdr:clientData/>
  </xdr:oneCellAnchor>
  <xdr:oneCellAnchor>
    <xdr:from>
      <xdr:col>2</xdr:col>
      <xdr:colOff>0</xdr:colOff>
      <xdr:row>12</xdr:row>
      <xdr:rowOff>657225</xdr:rowOff>
    </xdr:from>
    <xdr:ext cx="3810000" cy="275352"/>
    <xdr:sp macro="" textlink="">
      <xdr:nvSpPr>
        <xdr:cNvPr id="15" name="Objaśnienie: strzałka w dół 14">
          <a:extLst>
            <a:ext uri="{FF2B5EF4-FFF2-40B4-BE49-F238E27FC236}">
              <a16:creationId xmlns:a16="http://schemas.microsoft.com/office/drawing/2014/main" id="{D3F6D3FF-59A4-4049-A89D-3876D94DCF1B}"/>
            </a:ext>
          </a:extLst>
        </xdr:cNvPr>
        <xdr:cNvSpPr/>
      </xdr:nvSpPr>
      <xdr:spPr>
        <a:xfrm>
          <a:off x="3810000" y="8353425"/>
          <a:ext cx="3810000" cy="275352"/>
        </a:xfrm>
        <a:prstGeom prst="downArrowCallout">
          <a:avLst>
            <a:gd name="adj1" fmla="val 25000"/>
            <a:gd name="adj2" fmla="val 25000"/>
            <a:gd name="adj3" fmla="val 25000"/>
            <a:gd name="adj4" fmla="val 75000"/>
          </a:avLst>
        </a:prstGeom>
        <a:solidFill>
          <a:schemeClr val="bg1">
            <a:lumMod val="9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>
          <a:noAutofit/>
        </a:bodyPr>
        <a:lstStyle/>
        <a:p>
          <a:pPr algn="l"/>
          <a:r>
            <a:rPr lang="pl-PL" sz="1100">
              <a:solidFill>
                <a:schemeClr val="tx1"/>
              </a:solidFill>
            </a:rPr>
            <a:t>wypełnia</a:t>
          </a:r>
          <a:r>
            <a:rPr lang="pl-PL" sz="1100" baseline="0">
              <a:solidFill>
                <a:schemeClr val="tx1"/>
              </a:solidFill>
            </a:rPr>
            <a:t> autor</a:t>
          </a:r>
          <a:endParaRPr lang="pl-PL" sz="1100">
            <a:solidFill>
              <a:schemeClr val="tx1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view="pageBreakPreview" topLeftCell="A13" zoomScaleNormal="100" zoomScaleSheetLayoutView="100" workbookViewId="0">
      <selection activeCell="F16" sqref="F16:F19"/>
    </sheetView>
  </sheetViews>
  <sheetFormatPr defaultRowHeight="15" x14ac:dyDescent="0.25"/>
  <cols>
    <col min="1" max="1" width="28.42578125" customWidth="1"/>
    <col min="2" max="4" width="28.5703125" customWidth="1"/>
    <col min="5" max="5" width="28.7109375" customWidth="1"/>
    <col min="6" max="7" width="28.5703125" customWidth="1"/>
  </cols>
  <sheetData>
    <row r="1" spans="1:7" ht="75" customHeight="1" x14ac:dyDescent="0.25">
      <c r="A1" s="24" t="s">
        <v>9</v>
      </c>
      <c r="B1" s="25"/>
      <c r="C1" s="25"/>
      <c r="D1" s="25"/>
      <c r="E1" s="25"/>
      <c r="F1" s="25"/>
      <c r="G1" s="25"/>
    </row>
    <row r="2" spans="1:7" ht="30" customHeight="1" x14ac:dyDescent="0.25">
      <c r="A2" s="43" t="s">
        <v>0</v>
      </c>
      <c r="B2" s="27" t="s">
        <v>25</v>
      </c>
      <c r="C2" s="29"/>
      <c r="D2" s="27" t="s">
        <v>24</v>
      </c>
      <c r="E2" s="29"/>
      <c r="F2" s="20" t="s">
        <v>70</v>
      </c>
      <c r="G2" s="20" t="s">
        <v>23</v>
      </c>
    </row>
    <row r="3" spans="1:7" x14ac:dyDescent="0.25">
      <c r="A3" s="43"/>
      <c r="B3" s="1" t="s">
        <v>1</v>
      </c>
      <c r="C3" s="1" t="s">
        <v>2</v>
      </c>
      <c r="D3" s="1" t="s">
        <v>7</v>
      </c>
      <c r="E3" s="1" t="s">
        <v>8</v>
      </c>
      <c r="F3" s="56"/>
      <c r="G3" s="56"/>
    </row>
    <row r="4" spans="1:7" ht="30.75" customHeight="1" x14ac:dyDescent="0.25">
      <c r="A4" s="44" t="s">
        <v>5</v>
      </c>
      <c r="B4" s="30" t="s">
        <v>21</v>
      </c>
      <c r="C4" s="1">
        <v>200</v>
      </c>
      <c r="D4" s="47" t="s">
        <v>69</v>
      </c>
      <c r="E4" s="48"/>
      <c r="F4" s="57"/>
      <c r="G4" s="57"/>
    </row>
    <row r="5" spans="1:7" ht="30.75" customHeight="1" x14ac:dyDescent="0.25">
      <c r="A5" s="45"/>
      <c r="B5" s="30"/>
      <c r="C5" s="1">
        <v>140</v>
      </c>
      <c r="D5" s="49"/>
      <c r="E5" s="50"/>
      <c r="F5" s="57"/>
      <c r="G5" s="57"/>
    </row>
    <row r="6" spans="1:7" ht="30.75" customHeight="1" x14ac:dyDescent="0.25">
      <c r="A6" s="45"/>
      <c r="B6" s="30"/>
      <c r="C6" s="1">
        <v>100</v>
      </c>
      <c r="D6" s="51"/>
      <c r="E6" s="52"/>
      <c r="F6" s="57"/>
      <c r="G6" s="57"/>
    </row>
    <row r="7" spans="1:7" ht="30.75" customHeight="1" x14ac:dyDescent="0.25">
      <c r="A7" s="45"/>
      <c r="B7" s="30" t="s">
        <v>22</v>
      </c>
      <c r="C7" s="1">
        <v>70</v>
      </c>
      <c r="D7" s="30"/>
      <c r="E7" s="30"/>
      <c r="F7" s="57"/>
      <c r="G7" s="57"/>
    </row>
    <row r="8" spans="1:7" ht="30.75" customHeight="1" x14ac:dyDescent="0.25">
      <c r="A8" s="45"/>
      <c r="B8" s="30"/>
      <c r="C8" s="1">
        <v>40</v>
      </c>
      <c r="D8" s="30"/>
      <c r="E8" s="30"/>
      <c r="F8" s="57"/>
      <c r="G8" s="57"/>
    </row>
    <row r="9" spans="1:7" ht="30.75" customHeight="1" x14ac:dyDescent="0.25">
      <c r="A9" s="46"/>
      <c r="B9" s="1" t="s">
        <v>6</v>
      </c>
      <c r="C9" s="1">
        <v>20</v>
      </c>
      <c r="D9" s="30"/>
      <c r="E9" s="30"/>
      <c r="F9" s="57"/>
      <c r="G9" s="57"/>
    </row>
    <row r="10" spans="1:7" ht="24.75" customHeight="1" x14ac:dyDescent="0.25">
      <c r="A10" s="21" t="s">
        <v>4</v>
      </c>
      <c r="B10" s="1">
        <v>5</v>
      </c>
      <c r="C10" s="1">
        <v>5</v>
      </c>
      <c r="D10" s="30"/>
      <c r="E10" s="30"/>
      <c r="F10" s="57"/>
      <c r="G10" s="57"/>
    </row>
    <row r="11" spans="1:7" ht="31.5" customHeight="1" x14ac:dyDescent="0.25">
      <c r="A11" s="21" t="s">
        <v>3</v>
      </c>
      <c r="B11" s="30" t="s">
        <v>62</v>
      </c>
      <c r="C11" s="30"/>
      <c r="D11" s="30" t="s">
        <v>61</v>
      </c>
      <c r="E11" s="30"/>
      <c r="F11" s="58"/>
      <c r="G11" s="58"/>
    </row>
    <row r="12" spans="1:7" ht="48.75" customHeight="1" x14ac:dyDescent="0.25">
      <c r="A12" s="27" t="s">
        <v>59</v>
      </c>
      <c r="B12" s="28"/>
      <c r="C12" s="28"/>
      <c r="D12" s="28"/>
      <c r="E12" s="28"/>
      <c r="F12" s="28"/>
      <c r="G12" s="29"/>
    </row>
    <row r="13" spans="1:7" ht="75" customHeight="1" x14ac:dyDescent="0.25">
      <c r="A13" s="54" t="s">
        <v>10</v>
      </c>
      <c r="B13" s="30"/>
      <c r="C13" s="30"/>
      <c r="D13" s="30"/>
      <c r="E13" s="30"/>
      <c r="F13" s="30"/>
      <c r="G13" s="55"/>
    </row>
    <row r="14" spans="1:7" ht="30" customHeight="1" x14ac:dyDescent="0.25">
      <c r="A14" s="44" t="s">
        <v>11</v>
      </c>
      <c r="B14" s="31" t="s">
        <v>27</v>
      </c>
      <c r="C14" s="32"/>
      <c r="D14" s="31" t="s">
        <v>26</v>
      </c>
      <c r="E14" s="32"/>
      <c r="F14" s="31" t="s">
        <v>70</v>
      </c>
      <c r="G14" s="31" t="s">
        <v>23</v>
      </c>
    </row>
    <row r="15" spans="1:7" x14ac:dyDescent="0.25">
      <c r="A15" s="46"/>
      <c r="B15" s="33"/>
      <c r="C15" s="34"/>
      <c r="D15" s="33"/>
      <c r="E15" s="34"/>
      <c r="F15" s="33"/>
      <c r="G15" s="33"/>
    </row>
    <row r="16" spans="1:7" ht="47.25" customHeight="1" x14ac:dyDescent="0.25">
      <c r="A16" s="22" t="s">
        <v>53</v>
      </c>
      <c r="B16" s="38" t="s">
        <v>55</v>
      </c>
      <c r="C16" s="37"/>
      <c r="D16" s="38" t="s">
        <v>69</v>
      </c>
      <c r="E16" s="37"/>
      <c r="F16" s="35"/>
      <c r="G16" s="35"/>
    </row>
    <row r="17" spans="1:7" ht="75" customHeight="1" x14ac:dyDescent="0.25">
      <c r="A17" s="22" t="s">
        <v>54</v>
      </c>
      <c r="B17" s="53" t="s">
        <v>56</v>
      </c>
      <c r="C17" s="53"/>
      <c r="D17" s="37"/>
      <c r="E17" s="37"/>
      <c r="F17" s="36"/>
      <c r="G17" s="36"/>
    </row>
    <row r="18" spans="1:7" ht="75" customHeight="1" x14ac:dyDescent="0.25">
      <c r="A18" s="22" t="s">
        <v>52</v>
      </c>
      <c r="B18" s="39">
        <v>100</v>
      </c>
      <c r="C18" s="40"/>
      <c r="D18" s="41"/>
      <c r="E18" s="42"/>
      <c r="F18" s="36"/>
      <c r="G18" s="36"/>
    </row>
    <row r="19" spans="1:7" ht="42.75" customHeight="1" x14ac:dyDescent="0.25">
      <c r="A19" s="22" t="s">
        <v>57</v>
      </c>
      <c r="B19" s="26" t="s">
        <v>60</v>
      </c>
      <c r="C19" s="26"/>
      <c r="D19" s="37"/>
      <c r="E19" s="37"/>
      <c r="F19" s="36"/>
      <c r="G19" s="36"/>
    </row>
    <row r="20" spans="1:7" ht="48.75" customHeight="1" x14ac:dyDescent="0.25">
      <c r="A20" s="27" t="s">
        <v>58</v>
      </c>
      <c r="B20" s="28"/>
      <c r="C20" s="28"/>
      <c r="D20" s="28"/>
      <c r="E20" s="28"/>
      <c r="F20" s="28"/>
      <c r="G20" s="29"/>
    </row>
  </sheetData>
  <mergeCells count="32">
    <mergeCell ref="D17:E17"/>
    <mergeCell ref="D7:E8"/>
    <mergeCell ref="D9:E10"/>
    <mergeCell ref="D11:E11"/>
    <mergeCell ref="A2:A3"/>
    <mergeCell ref="B2:C2"/>
    <mergeCell ref="D2:E2"/>
    <mergeCell ref="A4:A9"/>
    <mergeCell ref="D4:E6"/>
    <mergeCell ref="B16:C16"/>
    <mergeCell ref="B17:C17"/>
    <mergeCell ref="A13:G13"/>
    <mergeCell ref="A14:A15"/>
    <mergeCell ref="B11:C11"/>
    <mergeCell ref="F3:F11"/>
    <mergeCell ref="G3:G11"/>
    <mergeCell ref="A1:G1"/>
    <mergeCell ref="B19:C19"/>
    <mergeCell ref="A20:G20"/>
    <mergeCell ref="B4:B6"/>
    <mergeCell ref="B7:B8"/>
    <mergeCell ref="B14:C15"/>
    <mergeCell ref="D14:E15"/>
    <mergeCell ref="F14:F15"/>
    <mergeCell ref="A12:G12"/>
    <mergeCell ref="F16:F19"/>
    <mergeCell ref="G16:G19"/>
    <mergeCell ref="G14:G15"/>
    <mergeCell ref="D19:E19"/>
    <mergeCell ref="D16:E16"/>
    <mergeCell ref="B18:C18"/>
    <mergeCell ref="D18:E18"/>
  </mergeCells>
  <pageMargins left="0.7" right="0.7" top="0.75" bottom="0.75" header="0.3" footer="0.3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"/>
  <sheetViews>
    <sheetView showGridLines="0" workbookViewId="0">
      <selection activeCell="B12" sqref="B12"/>
    </sheetView>
  </sheetViews>
  <sheetFormatPr defaultRowHeight="15" x14ac:dyDescent="0.25"/>
  <cols>
    <col min="1" max="1" width="23.42578125" customWidth="1"/>
    <col min="2" max="2" width="22.85546875" customWidth="1"/>
    <col min="3" max="9" width="28.5703125" customWidth="1"/>
  </cols>
  <sheetData>
    <row r="1" spans="1:9" ht="75" customHeight="1" x14ac:dyDescent="0.25">
      <c r="A1" s="54" t="s">
        <v>50</v>
      </c>
      <c r="B1" s="54"/>
      <c r="C1" s="54"/>
      <c r="D1" s="54"/>
      <c r="E1" s="54"/>
      <c r="F1" s="54"/>
      <c r="G1" s="54"/>
      <c r="H1" s="54"/>
      <c r="I1" s="24"/>
    </row>
    <row r="2" spans="1:9" ht="124.5" customHeight="1" x14ac:dyDescent="0.25">
      <c r="A2" s="18" t="s">
        <v>29</v>
      </c>
      <c r="B2" s="18" t="s">
        <v>38</v>
      </c>
      <c r="C2" s="18" t="s">
        <v>64</v>
      </c>
      <c r="D2" s="18" t="s">
        <v>65</v>
      </c>
      <c r="E2" s="18" t="s">
        <v>12</v>
      </c>
      <c r="F2" s="18" t="s">
        <v>33</v>
      </c>
      <c r="G2" s="18" t="s">
        <v>35</v>
      </c>
      <c r="H2" s="18" t="s">
        <v>32</v>
      </c>
      <c r="I2" s="18" t="s">
        <v>31</v>
      </c>
    </row>
    <row r="3" spans="1:9" ht="22.5" customHeight="1" x14ac:dyDescent="0.25">
      <c r="A3" s="18" t="s">
        <v>28</v>
      </c>
      <c r="B3" s="5">
        <v>50</v>
      </c>
      <c r="C3" s="19">
        <v>7</v>
      </c>
      <c r="D3" s="19">
        <v>2</v>
      </c>
      <c r="E3" s="4" t="s">
        <v>15</v>
      </c>
      <c r="F3" s="4">
        <f>B3</f>
        <v>50</v>
      </c>
      <c r="G3" s="16">
        <f>F3</f>
        <v>50</v>
      </c>
      <c r="H3" s="16">
        <f>G3/B3*1/D3</f>
        <v>0.5</v>
      </c>
      <c r="I3" s="16">
        <f>G3/D3</f>
        <v>25</v>
      </c>
    </row>
    <row r="4" spans="1:9" ht="22.5" customHeight="1" x14ac:dyDescent="0.25">
      <c r="A4" s="18" t="s">
        <v>22</v>
      </c>
      <c r="B4" s="5">
        <v>20</v>
      </c>
      <c r="C4" s="19">
        <v>13</v>
      </c>
      <c r="D4" s="19">
        <v>1</v>
      </c>
      <c r="E4" s="4">
        <f>0.1*B4</f>
        <v>2</v>
      </c>
      <c r="F4" s="14">
        <f>SQRT(D4/C4)*B4</f>
        <v>5.5470019622522919</v>
      </c>
      <c r="G4" s="16">
        <f>IF(F4&lt;E4,E4,F4)</f>
        <v>5.5470019622522919</v>
      </c>
      <c r="H4" s="17">
        <f t="shared" ref="H4:H5" si="0">G4/B4*1/D4</f>
        <v>0.27735009811261457</v>
      </c>
      <c r="I4" s="17">
        <f t="shared" ref="I4:I5" si="1">G4/D4</f>
        <v>5.5470019622522919</v>
      </c>
    </row>
    <row r="5" spans="1:9" ht="22.5" customHeight="1" x14ac:dyDescent="0.25">
      <c r="A5" s="18" t="s">
        <v>30</v>
      </c>
      <c r="B5" s="5">
        <v>15</v>
      </c>
      <c r="C5" s="19">
        <v>3</v>
      </c>
      <c r="D5" s="19">
        <v>2</v>
      </c>
      <c r="E5" s="4">
        <f>0.1*B5</f>
        <v>1.5</v>
      </c>
      <c r="F5" s="4">
        <f>D5/C5*B5</f>
        <v>10</v>
      </c>
      <c r="G5" s="16">
        <f>IF(F5&lt;E5,E5,F5)</f>
        <v>10</v>
      </c>
      <c r="H5" s="16">
        <f t="shared" si="0"/>
        <v>0.33333333333333331</v>
      </c>
      <c r="I5" s="16">
        <f t="shared" si="1"/>
        <v>5</v>
      </c>
    </row>
    <row r="6" spans="1:9" ht="75" customHeight="1" x14ac:dyDescent="0.25">
      <c r="A6" s="54" t="s">
        <v>51</v>
      </c>
      <c r="B6" s="54"/>
      <c r="C6" s="54"/>
      <c r="D6" s="54"/>
      <c r="E6" s="54"/>
      <c r="F6" s="54"/>
      <c r="G6" s="54"/>
      <c r="H6" s="54"/>
      <c r="I6" s="24"/>
    </row>
    <row r="7" spans="1:9" ht="22.5" customHeight="1" x14ac:dyDescent="0.25">
      <c r="A7" s="18" t="s">
        <v>71</v>
      </c>
      <c r="B7" s="5">
        <v>1</v>
      </c>
      <c r="C7" s="19">
        <v>3</v>
      </c>
      <c r="D7" s="19">
        <v>1</v>
      </c>
      <c r="E7" s="4">
        <f>0.1*B7</f>
        <v>0.1</v>
      </c>
      <c r="F7" s="14">
        <f>D7/C7*B7</f>
        <v>0.33333333333333331</v>
      </c>
      <c r="G7" s="16">
        <f>IF(F7&lt;E7,E7,F7)</f>
        <v>0.33333333333333331</v>
      </c>
      <c r="H7" s="17">
        <f>G7/B7*1/D7</f>
        <v>0.33333333333333331</v>
      </c>
      <c r="I7" s="17">
        <f>G7/D7</f>
        <v>0.33333333333333331</v>
      </c>
    </row>
    <row r="8" spans="1:9" ht="78" customHeight="1" x14ac:dyDescent="0.25">
      <c r="A8" s="59"/>
      <c r="B8" s="59"/>
      <c r="C8" s="59"/>
      <c r="D8" s="59"/>
      <c r="E8" s="59"/>
      <c r="F8" s="59"/>
      <c r="G8" s="59"/>
    </row>
  </sheetData>
  <mergeCells count="3">
    <mergeCell ref="A1:I1"/>
    <mergeCell ref="A8:G8"/>
    <mergeCell ref="A6:I6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"/>
  <sheetViews>
    <sheetView showGridLines="0" tabSelected="1" topLeftCell="B1" workbookViewId="0">
      <selection activeCell="H14" sqref="H14"/>
    </sheetView>
  </sheetViews>
  <sheetFormatPr defaultRowHeight="15" x14ac:dyDescent="0.25"/>
  <cols>
    <col min="1" max="9" width="28.5703125" customWidth="1"/>
  </cols>
  <sheetData>
    <row r="1" spans="1:9" s="2" customFormat="1" ht="75" customHeight="1" x14ac:dyDescent="0.25">
      <c r="A1" s="60" t="s">
        <v>49</v>
      </c>
      <c r="B1" s="60"/>
      <c r="C1" s="60"/>
      <c r="D1" s="60"/>
      <c r="E1" s="60"/>
      <c r="F1" s="60"/>
      <c r="G1" s="60"/>
      <c r="H1" s="60"/>
      <c r="I1" s="61"/>
    </row>
    <row r="2" spans="1:9" s="2" customFormat="1" ht="126.75" customHeight="1" x14ac:dyDescent="0.25">
      <c r="A2" s="18" t="s">
        <v>29</v>
      </c>
      <c r="B2" s="18" t="s">
        <v>38</v>
      </c>
      <c r="C2" s="18" t="s">
        <v>64</v>
      </c>
      <c r="D2" s="18" t="s">
        <v>68</v>
      </c>
      <c r="E2" s="18" t="s">
        <v>12</v>
      </c>
      <c r="F2" s="18" t="s">
        <v>34</v>
      </c>
      <c r="G2" s="18" t="s">
        <v>35</v>
      </c>
      <c r="H2" s="18" t="s">
        <v>36</v>
      </c>
      <c r="I2" s="18" t="s">
        <v>63</v>
      </c>
    </row>
    <row r="3" spans="1:9" s="2" customFormat="1" ht="22.5" customHeight="1" x14ac:dyDescent="0.25">
      <c r="A3" s="18" t="s">
        <v>42</v>
      </c>
      <c r="B3" s="5">
        <v>140</v>
      </c>
      <c r="C3" s="19">
        <v>8</v>
      </c>
      <c r="D3" s="19">
        <v>3</v>
      </c>
      <c r="E3" s="4" t="s">
        <v>15</v>
      </c>
      <c r="F3" s="4">
        <f>B3</f>
        <v>140</v>
      </c>
      <c r="G3" s="16">
        <f>F3</f>
        <v>140</v>
      </c>
      <c r="H3" s="16">
        <f>G3/B3*1/D3</f>
        <v>0.33333333333333331</v>
      </c>
      <c r="I3" s="16">
        <f>G3/D3</f>
        <v>46.666666666666664</v>
      </c>
    </row>
    <row r="4" spans="1:9" s="2" customFormat="1" ht="22.5" customHeight="1" x14ac:dyDescent="0.25">
      <c r="A4" s="18" t="s">
        <v>43</v>
      </c>
      <c r="B4" s="5">
        <v>40</v>
      </c>
      <c r="C4" s="19">
        <v>7</v>
      </c>
      <c r="D4" s="19">
        <v>3</v>
      </c>
      <c r="E4" s="4">
        <f>0.1*B4</f>
        <v>4</v>
      </c>
      <c r="F4" s="14">
        <f>SQRT(D4/C4)*B4</f>
        <v>26.186146828319082</v>
      </c>
      <c r="G4" s="16">
        <f t="shared" ref="G4:G5" si="0">F4</f>
        <v>26.186146828319082</v>
      </c>
      <c r="H4" s="17">
        <f t="shared" ref="H4:H5" si="1">G4/B4*1/D4</f>
        <v>0.21821789023599236</v>
      </c>
      <c r="I4" s="17">
        <f t="shared" ref="I4:I5" si="2">G4/D4</f>
        <v>8.7287156094396945</v>
      </c>
    </row>
    <row r="5" spans="1:9" s="2" customFormat="1" ht="22.5" customHeight="1" x14ac:dyDescent="0.25">
      <c r="A5" s="18">
        <v>20</v>
      </c>
      <c r="B5" s="5">
        <v>20</v>
      </c>
      <c r="C5" s="19">
        <v>4</v>
      </c>
      <c r="D5" s="19">
        <v>3</v>
      </c>
      <c r="E5" s="4">
        <f>0.1*B5</f>
        <v>2</v>
      </c>
      <c r="F5" s="14">
        <f>D5/C5*B5</f>
        <v>15</v>
      </c>
      <c r="G5" s="16">
        <f t="shared" si="0"/>
        <v>15</v>
      </c>
      <c r="H5" s="17">
        <f t="shared" si="1"/>
        <v>0.25</v>
      </c>
      <c r="I5" s="17">
        <f t="shared" si="2"/>
        <v>5</v>
      </c>
    </row>
    <row r="6" spans="1:9" s="2" customFormat="1" ht="75" customHeight="1" x14ac:dyDescent="0.25">
      <c r="A6" s="60" t="s">
        <v>48</v>
      </c>
      <c r="B6" s="60"/>
      <c r="C6" s="60"/>
      <c r="D6" s="60"/>
      <c r="E6" s="60"/>
      <c r="F6" s="60"/>
      <c r="G6" s="60"/>
      <c r="H6" s="60"/>
      <c r="I6" s="61"/>
    </row>
    <row r="7" spans="1:9" s="2" customFormat="1" ht="22.5" customHeight="1" x14ac:dyDescent="0.25">
      <c r="A7" s="18" t="s">
        <v>41</v>
      </c>
      <c r="B7" s="5">
        <v>5</v>
      </c>
      <c r="C7" s="19">
        <v>11</v>
      </c>
      <c r="D7" s="19">
        <v>1</v>
      </c>
      <c r="E7" s="4">
        <f>10%*B7</f>
        <v>0.5</v>
      </c>
      <c r="F7" s="14">
        <f>D7/C7*B7</f>
        <v>0.45454545454545459</v>
      </c>
      <c r="G7" s="16">
        <f>IF(F7&lt;E7,E7,F7)</f>
        <v>0.5</v>
      </c>
      <c r="H7" s="16">
        <f>G7/B7*1/D7</f>
        <v>0.1</v>
      </c>
      <c r="I7" s="16">
        <f>G7/D7</f>
        <v>0.5</v>
      </c>
    </row>
  </sheetData>
  <mergeCells count="2">
    <mergeCell ref="A1:I1"/>
    <mergeCell ref="A6:I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1"/>
  <sheetViews>
    <sheetView showGridLines="0" topLeftCell="A10" zoomScaleNormal="100" workbookViewId="0">
      <selection activeCell="B3" sqref="B3"/>
    </sheetView>
  </sheetViews>
  <sheetFormatPr defaultRowHeight="15" x14ac:dyDescent="0.25"/>
  <cols>
    <col min="1" max="9" width="28.5703125" customWidth="1"/>
  </cols>
  <sheetData>
    <row r="1" spans="1:9" ht="75" customHeight="1" x14ac:dyDescent="0.25">
      <c r="A1" s="60" t="s">
        <v>45</v>
      </c>
      <c r="B1" s="60"/>
      <c r="C1" s="60"/>
      <c r="D1" s="60"/>
      <c r="E1" s="60"/>
      <c r="F1" s="60"/>
      <c r="G1" s="60"/>
      <c r="H1" s="60"/>
      <c r="I1" s="61"/>
    </row>
    <row r="2" spans="1:9" ht="126.75" customHeight="1" x14ac:dyDescent="0.25">
      <c r="A2" s="18" t="s">
        <v>11</v>
      </c>
      <c r="B2" s="18" t="s">
        <v>38</v>
      </c>
      <c r="C2" s="18" t="s">
        <v>64</v>
      </c>
      <c r="D2" s="18" t="s">
        <v>66</v>
      </c>
      <c r="E2" s="18" t="s">
        <v>12</v>
      </c>
      <c r="F2" s="18" t="s">
        <v>13</v>
      </c>
      <c r="G2" s="18" t="s">
        <v>35</v>
      </c>
      <c r="H2" s="18" t="s">
        <v>37</v>
      </c>
      <c r="I2" s="18" t="s">
        <v>63</v>
      </c>
    </row>
    <row r="3" spans="1:9" ht="22.5" customHeight="1" x14ac:dyDescent="0.25">
      <c r="A3" s="18" t="s">
        <v>16</v>
      </c>
      <c r="B3" s="13">
        <v>300</v>
      </c>
      <c r="C3" s="23">
        <v>1</v>
      </c>
      <c r="D3" s="23">
        <v>1</v>
      </c>
      <c r="E3" s="10" t="s">
        <v>15</v>
      </c>
      <c r="F3" s="11">
        <f>B3</f>
        <v>300</v>
      </c>
      <c r="G3" s="15">
        <f>F3</f>
        <v>300</v>
      </c>
      <c r="H3" s="15">
        <f>F3/B3*1/D3</f>
        <v>1</v>
      </c>
      <c r="I3" s="15">
        <f>F3/D3</f>
        <v>300</v>
      </c>
    </row>
    <row r="4" spans="1:9" ht="22.5" customHeight="1" x14ac:dyDescent="0.25">
      <c r="A4" s="18" t="s">
        <v>17</v>
      </c>
      <c r="B4" s="13">
        <v>150</v>
      </c>
      <c r="C4" s="23">
        <v>3</v>
      </c>
      <c r="D4" s="23">
        <v>2</v>
      </c>
      <c r="E4" s="10" t="s">
        <v>15</v>
      </c>
      <c r="F4" s="11">
        <f t="shared" ref="F4:F5" si="0">B4</f>
        <v>150</v>
      </c>
      <c r="G4" s="15">
        <f t="shared" ref="G4:G5" si="1">F4</f>
        <v>150</v>
      </c>
      <c r="H4" s="15">
        <f>F4/B4*1/D4</f>
        <v>0.5</v>
      </c>
      <c r="I4" s="15">
        <f>F4/D4</f>
        <v>75</v>
      </c>
    </row>
    <row r="5" spans="1:9" ht="22.5" customHeight="1" x14ac:dyDescent="0.25">
      <c r="A5" s="18" t="s">
        <v>18</v>
      </c>
      <c r="B5" s="13">
        <v>75</v>
      </c>
      <c r="C5" s="23">
        <v>3</v>
      </c>
      <c r="D5" s="23">
        <v>1</v>
      </c>
      <c r="E5" s="10" t="s">
        <v>15</v>
      </c>
      <c r="F5" s="11">
        <f t="shared" si="0"/>
        <v>75</v>
      </c>
      <c r="G5" s="15">
        <f t="shared" si="1"/>
        <v>75</v>
      </c>
      <c r="H5" s="15">
        <f>F5/B5*1/D5</f>
        <v>1</v>
      </c>
      <c r="I5" s="15">
        <f>F5/D5</f>
        <v>75</v>
      </c>
    </row>
    <row r="6" spans="1:9" ht="22.5" customHeight="1" x14ac:dyDescent="0.25">
      <c r="A6" s="31" t="s">
        <v>19</v>
      </c>
      <c r="B6" s="62"/>
      <c r="C6" s="62"/>
      <c r="D6" s="62"/>
      <c r="E6" s="62"/>
      <c r="F6" s="62"/>
      <c r="G6" s="62"/>
      <c r="H6" s="62"/>
      <c r="I6" s="32"/>
    </row>
    <row r="7" spans="1:9" ht="75" customHeight="1" x14ac:dyDescent="0.25">
      <c r="A7" s="63" t="s">
        <v>46</v>
      </c>
      <c r="B7" s="63"/>
      <c r="C7" s="63"/>
      <c r="D7" s="63"/>
      <c r="E7" s="63"/>
      <c r="F7" s="63"/>
      <c r="G7" s="63"/>
      <c r="H7" s="63"/>
      <c r="I7" s="64"/>
    </row>
    <row r="8" spans="1:9" ht="126.75" customHeight="1" x14ac:dyDescent="0.25">
      <c r="A8" s="18" t="s">
        <v>11</v>
      </c>
      <c r="B8" s="18" t="s">
        <v>39</v>
      </c>
      <c r="C8" s="18" t="s">
        <v>64</v>
      </c>
      <c r="D8" s="18" t="s">
        <v>67</v>
      </c>
      <c r="E8" s="18" t="s">
        <v>12</v>
      </c>
      <c r="F8" s="18" t="s">
        <v>13</v>
      </c>
      <c r="G8" s="18" t="s">
        <v>35</v>
      </c>
      <c r="H8" s="18" t="s">
        <v>36</v>
      </c>
      <c r="I8" s="18" t="s">
        <v>63</v>
      </c>
    </row>
    <row r="9" spans="1:9" ht="22.5" customHeight="1" x14ac:dyDescent="0.25">
      <c r="A9" s="18" t="s">
        <v>16</v>
      </c>
      <c r="B9" s="12">
        <v>100</v>
      </c>
      <c r="C9" s="23">
        <v>13</v>
      </c>
      <c r="D9" s="23">
        <v>3</v>
      </c>
      <c r="E9" s="10">
        <f>10%*B9</f>
        <v>10</v>
      </c>
      <c r="F9" s="11">
        <f>SQRT(D9/C9)*B9</f>
        <v>48.038446141526144</v>
      </c>
      <c r="G9" s="15">
        <f>IF(F9&lt;E9,E9,F9)</f>
        <v>48.038446141526144</v>
      </c>
      <c r="H9" s="15">
        <f>F9/B9*1/D9</f>
        <v>0.16012815380508713</v>
      </c>
      <c r="I9" s="15">
        <f>G9/D9</f>
        <v>16.012815380508716</v>
      </c>
    </row>
    <row r="10" spans="1:9" ht="22.5" customHeight="1" x14ac:dyDescent="0.25">
      <c r="A10" s="18" t="s">
        <v>17</v>
      </c>
      <c r="B10" s="12">
        <v>20</v>
      </c>
      <c r="C10" s="23">
        <v>2</v>
      </c>
      <c r="D10" s="23">
        <v>1</v>
      </c>
      <c r="E10" s="10">
        <f>10%*B10</f>
        <v>2</v>
      </c>
      <c r="F10" s="11">
        <f t="shared" ref="F10:F11" si="2">SQRT(D10/C10)*B10</f>
        <v>14.142135623730951</v>
      </c>
      <c r="G10" s="15">
        <f t="shared" ref="G10:G11" si="3">IF(F10&lt;E10,E10,F10)</f>
        <v>14.142135623730951</v>
      </c>
      <c r="H10" s="15">
        <f>F10/B10*1/D10</f>
        <v>0.70710678118654757</v>
      </c>
      <c r="I10" s="15">
        <f>G10/D10</f>
        <v>14.142135623730951</v>
      </c>
    </row>
    <row r="11" spans="1:9" ht="22.5" customHeight="1" x14ac:dyDescent="0.25">
      <c r="A11" s="18" t="s">
        <v>18</v>
      </c>
      <c r="B11" s="12">
        <v>20</v>
      </c>
      <c r="C11" s="23">
        <v>5</v>
      </c>
      <c r="D11" s="23">
        <v>1</v>
      </c>
      <c r="E11" s="10">
        <f>10%*B11</f>
        <v>2</v>
      </c>
      <c r="F11" s="11">
        <f t="shared" si="2"/>
        <v>8.9442719099991592</v>
      </c>
      <c r="G11" s="15">
        <f t="shared" si="3"/>
        <v>8.9442719099991592</v>
      </c>
      <c r="H11" s="15">
        <f>F11/B11*1/D11</f>
        <v>0.44721359549995798</v>
      </c>
      <c r="I11" s="15">
        <f>G11/D11</f>
        <v>8.9442719099991592</v>
      </c>
    </row>
    <row r="12" spans="1:9" ht="45" customHeight="1" x14ac:dyDescent="0.25">
      <c r="A12" s="27" t="s">
        <v>20</v>
      </c>
      <c r="B12" s="28"/>
      <c r="C12" s="28"/>
      <c r="D12" s="28"/>
      <c r="E12" s="28"/>
      <c r="F12" s="28"/>
      <c r="G12" s="28"/>
      <c r="H12" s="28"/>
      <c r="I12" s="29"/>
    </row>
    <row r="13" spans="1:9" ht="75" customHeight="1" x14ac:dyDescent="0.25">
      <c r="A13" s="61" t="s">
        <v>47</v>
      </c>
      <c r="B13" s="65"/>
      <c r="C13" s="65"/>
      <c r="D13" s="65"/>
      <c r="E13" s="65"/>
      <c r="F13" s="65"/>
      <c r="G13" s="65"/>
      <c r="H13" s="65"/>
      <c r="I13" s="65"/>
    </row>
    <row r="14" spans="1:9" s="8" customFormat="1" ht="126" customHeight="1" x14ac:dyDescent="0.25">
      <c r="A14" s="18" t="s">
        <v>11</v>
      </c>
      <c r="B14" s="18" t="s">
        <v>40</v>
      </c>
      <c r="C14" s="18" t="s">
        <v>64</v>
      </c>
      <c r="D14" s="18" t="s">
        <v>67</v>
      </c>
      <c r="E14" s="18" t="s">
        <v>12</v>
      </c>
      <c r="F14" s="18" t="s">
        <v>13</v>
      </c>
      <c r="G14" s="18" t="s">
        <v>14</v>
      </c>
      <c r="H14" s="18" t="s">
        <v>36</v>
      </c>
      <c r="I14" s="18" t="s">
        <v>63</v>
      </c>
    </row>
    <row r="15" spans="1:9" s="8" customFormat="1" ht="22.5" customHeight="1" x14ac:dyDescent="0.25">
      <c r="A15" s="18" t="s">
        <v>16</v>
      </c>
      <c r="B15" s="9">
        <v>20</v>
      </c>
      <c r="C15" s="23">
        <v>2</v>
      </c>
      <c r="D15" s="23">
        <v>1</v>
      </c>
      <c r="E15" s="10">
        <f>10%*B15</f>
        <v>2</v>
      </c>
      <c r="F15" s="11">
        <f>D15/C15*B15</f>
        <v>10</v>
      </c>
      <c r="G15" s="15">
        <f>IF(F15&lt;E15,E15,F15)</f>
        <v>10</v>
      </c>
      <c r="H15" s="15">
        <f>(F15/B15)*(1/D15)</f>
        <v>0.5</v>
      </c>
      <c r="I15" s="15">
        <f>G15/D15</f>
        <v>10</v>
      </c>
    </row>
    <row r="16" spans="1:9" s="8" customFormat="1" ht="22.5" customHeight="1" x14ac:dyDescent="0.25">
      <c r="A16" s="18" t="s">
        <v>17</v>
      </c>
      <c r="B16" s="9">
        <v>5</v>
      </c>
      <c r="C16" s="23">
        <v>3</v>
      </c>
      <c r="D16" s="23">
        <v>3</v>
      </c>
      <c r="E16" s="10">
        <f t="shared" ref="E16:E17" si="4">10%*B16</f>
        <v>0.5</v>
      </c>
      <c r="F16" s="11">
        <f t="shared" ref="F16:F17" si="5">D16/C16*B16</f>
        <v>5</v>
      </c>
      <c r="G16" s="15">
        <f t="shared" ref="G16:G17" si="6">IF(F16&lt;E16,E16,F16)</f>
        <v>5</v>
      </c>
      <c r="H16" s="15">
        <f>F16/B16*1/D16</f>
        <v>0.33333333333333331</v>
      </c>
      <c r="I16" s="15">
        <f>G16/D16</f>
        <v>1.6666666666666667</v>
      </c>
    </row>
    <row r="17" spans="1:9" s="8" customFormat="1" ht="22.5" customHeight="1" x14ac:dyDescent="0.25">
      <c r="A17" s="18" t="s">
        <v>18</v>
      </c>
      <c r="B17" s="9">
        <v>5</v>
      </c>
      <c r="C17" s="23">
        <v>11</v>
      </c>
      <c r="D17" s="23">
        <v>2</v>
      </c>
      <c r="E17" s="10">
        <f t="shared" si="4"/>
        <v>0.5</v>
      </c>
      <c r="F17" s="11">
        <f t="shared" si="5"/>
        <v>0.90909090909090917</v>
      </c>
      <c r="G17" s="15">
        <f t="shared" si="6"/>
        <v>0.90909090909090917</v>
      </c>
      <c r="H17" s="15">
        <f>F17/B17*1/D17</f>
        <v>9.0909090909090912E-2</v>
      </c>
      <c r="I17" s="15">
        <f>G17/D17</f>
        <v>0.45454545454545459</v>
      </c>
    </row>
    <row r="18" spans="1:9" s="8" customFormat="1" ht="58.5" customHeight="1" x14ac:dyDescent="0.25">
      <c r="A18" s="31" t="s">
        <v>44</v>
      </c>
      <c r="B18" s="62"/>
      <c r="C18" s="62"/>
      <c r="D18" s="62"/>
      <c r="E18" s="62"/>
      <c r="F18" s="62"/>
      <c r="G18" s="62"/>
      <c r="H18" s="62"/>
      <c r="I18" s="32"/>
    </row>
    <row r="19" spans="1:9" x14ac:dyDescent="0.25">
      <c r="E19" s="7"/>
      <c r="F19" s="6"/>
      <c r="G19" s="6"/>
    </row>
    <row r="20" spans="1:9" x14ac:dyDescent="0.25">
      <c r="E20" s="7"/>
      <c r="F20" s="6"/>
      <c r="G20" s="6"/>
    </row>
    <row r="21" spans="1:9" x14ac:dyDescent="0.25">
      <c r="E21" s="7"/>
      <c r="F21" s="6"/>
      <c r="G21" s="6"/>
    </row>
    <row r="22" spans="1:9" x14ac:dyDescent="0.25">
      <c r="E22" s="7"/>
      <c r="F22" s="6"/>
      <c r="G22" s="6"/>
    </row>
    <row r="23" spans="1:9" x14ac:dyDescent="0.25">
      <c r="E23" s="3"/>
      <c r="F23" s="6"/>
      <c r="G23" s="6"/>
    </row>
    <row r="24" spans="1:9" x14ac:dyDescent="0.25">
      <c r="E24" s="3"/>
      <c r="F24" s="6"/>
      <c r="G24" s="6"/>
    </row>
    <row r="25" spans="1:9" x14ac:dyDescent="0.25">
      <c r="E25" s="3"/>
      <c r="F25" s="6"/>
      <c r="G25" s="6"/>
    </row>
    <row r="26" spans="1:9" x14ac:dyDescent="0.25">
      <c r="E26" s="3"/>
      <c r="F26" s="6"/>
      <c r="G26" s="6"/>
    </row>
    <row r="27" spans="1:9" x14ac:dyDescent="0.25">
      <c r="E27" s="3"/>
      <c r="F27" s="6"/>
      <c r="G27" s="6"/>
    </row>
    <row r="28" spans="1:9" x14ac:dyDescent="0.25">
      <c r="E28" s="7"/>
      <c r="F28" s="6"/>
      <c r="G28" s="6"/>
    </row>
    <row r="29" spans="1:9" x14ac:dyDescent="0.25">
      <c r="E29" s="7"/>
      <c r="F29" s="6"/>
      <c r="G29" s="6"/>
    </row>
    <row r="30" spans="1:9" x14ac:dyDescent="0.25">
      <c r="E30" s="7"/>
      <c r="F30" s="6"/>
      <c r="G30" s="6"/>
    </row>
    <row r="31" spans="1:9" x14ac:dyDescent="0.25">
      <c r="E31" s="7"/>
      <c r="F31" s="6"/>
      <c r="G31" s="6"/>
    </row>
  </sheetData>
  <mergeCells count="6">
    <mergeCell ref="A6:I6"/>
    <mergeCell ref="A1:I1"/>
    <mergeCell ref="A7:I7"/>
    <mergeCell ref="A13:I13"/>
    <mergeCell ref="A18:I18"/>
    <mergeCell ref="A12:I12"/>
  </mergeCell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00BBE4CAA594A489E9E8F5A8C0993EB" ma:contentTypeVersion="1" ma:contentTypeDescription="Utwórz nowy dokument." ma:contentTypeScope="" ma:versionID="d758ae7f096e4e0d42cb11428388908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d5655aa40fd62c26d3cd695d3e5ffb0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Planowana data rozpoczęcia" ma:internalName="PublishingStartDate">
      <xsd:simpleType>
        <xsd:restriction base="dms:Unknown"/>
      </xsd:simpleType>
    </xsd:element>
    <xsd:element name="PublishingExpirationDate" ma:index="9" nillable="true" ma:displayName="Planowana data zakończenia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40A7425-DBC1-44B9-9ADB-5FC11B7AFC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8B7278-9761-4C6C-AD4E-B0BB7C4FDD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A694F4-2C1A-4773-9317-6E61772C310B}">
  <ds:schemaRefs>
    <ds:schemaRef ds:uri="http://purl.org/dc/dcmitype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Całkowita wartość punktowa</vt:lpstr>
      <vt:lpstr>Artykuł 2017 - 2018</vt:lpstr>
      <vt:lpstr>Artykuł 2019 - 2021</vt:lpstr>
      <vt:lpstr>Monografia 2017 - 2021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Magdalena</cp:lastModifiedBy>
  <cp:lastPrinted>2019-07-10T07:20:12Z</cp:lastPrinted>
  <dcterms:created xsi:type="dcterms:W3CDTF">2019-04-26T06:24:24Z</dcterms:created>
  <dcterms:modified xsi:type="dcterms:W3CDTF">2021-09-03T07:29:58Z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0x010100200BBE4CAA594A489E9E8F5A8C0993EB</vt:lpwstr>
  </property>
</Properties>
</file>