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ria.szlachta\Desktop\"/>
    </mc:Choice>
  </mc:AlternateContent>
  <bookViews>
    <workbookView xWindow="0" yWindow="0" windowWidth="21600" windowHeight="9135" tabRatio="210"/>
  </bookViews>
  <sheets>
    <sheet name="Zapotrzebowanie" sheetId="3" r:id="rId1"/>
    <sheet name="dane" sheetId="4" r:id="rId2"/>
  </sheets>
  <definedNames>
    <definedName name="Branzysta">BR[]</definedName>
    <definedName name="dzial_merytoryczny">DM[dzial_merytoryczny]</definedName>
    <definedName name="dzial_realizujacy">DR[dzial_realizujacy]</definedName>
    <definedName name="kategoria_zakupowa">KZ[kategoria_zakupowa]</definedName>
    <definedName name="_xlnm.Print_Area" localSheetId="0">Zapotrzebowanie!$B$2:$N$37</definedName>
    <definedName name="zrodlo_finansowania">ZF[zrodlo_finansowania]</definedName>
  </definedNames>
  <calcPr calcId="152511"/>
  <customWorkbookViews>
    <customWorkbookView name="Uniwersytet Medyczny - Widok osobisty" guid="{F971B24D-9A38-41B9-A922-639AE6ED8F34}" mergeInterval="0" personalView="1" maximized="1" windowWidth="1492" windowHeight="830" activeSheetId="3"/>
  </customWorkbookViews>
</workbook>
</file>

<file path=xl/calcChain.xml><?xml version="1.0" encoding="utf-8"?>
<calcChain xmlns="http://schemas.openxmlformats.org/spreadsheetml/2006/main">
  <c r="L17" i="3" l="1"/>
  <c r="L18" i="3"/>
  <c r="L19" i="3"/>
  <c r="L20" i="3"/>
  <c r="L21" i="3"/>
  <c r="L22" i="3"/>
  <c r="L23" i="3"/>
  <c r="L24" i="3"/>
  <c r="L25" i="3"/>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75" i="4"/>
  <c r="AE76" i="4"/>
  <c r="AE77" i="4"/>
  <c r="AE78" i="4"/>
  <c r="AE1" i="4" s="1"/>
  <c r="L16" i="3" s="1"/>
  <c r="AD1" i="4"/>
  <c r="J30" i="3" s="1"/>
  <c r="A1" i="4" l="1"/>
  <c r="C1" i="4" l="1"/>
  <c r="H1" i="4" s="1"/>
  <c r="E1" i="4"/>
  <c r="D9" i="3" s="1"/>
  <c r="D1" i="4"/>
  <c r="P1" i="4" s="1"/>
  <c r="Q1" i="4" s="1"/>
  <c r="B1" i="4"/>
  <c r="I1" i="4" l="1"/>
  <c r="L1" i="4"/>
  <c r="M1" i="4" l="1"/>
  <c r="E8" i="3" s="1"/>
  <c r="M17" i="3"/>
  <c r="M18" i="3"/>
  <c r="M19" i="3"/>
  <c r="M20" i="3"/>
  <c r="M21" i="3"/>
  <c r="M22" i="3"/>
  <c r="M23" i="3"/>
  <c r="M24" i="3"/>
  <c r="M25" i="3"/>
  <c r="M16" i="3"/>
  <c r="M3" i="3"/>
  <c r="M26" i="3" l="1"/>
</calcChain>
</file>

<file path=xl/comments1.xml><?xml version="1.0" encoding="utf-8"?>
<comments xmlns="http://schemas.openxmlformats.org/spreadsheetml/2006/main">
  <authors>
    <author>Informacja dotycząca pola</author>
    <author>Ewa Worobiej</author>
  </authors>
  <commentList>
    <comment ref="C3" authorId="0" shapeId="0">
      <text>
        <r>
          <rPr>
            <b/>
            <sz val="9"/>
            <color indexed="81"/>
            <rFont val="Tahoma"/>
            <family val="2"/>
            <charset val="238"/>
          </rPr>
          <t xml:space="preserve">Applicant -
Please enter the full name of the applying unit.
</t>
        </r>
        <r>
          <rPr>
            <sz val="9"/>
            <color indexed="81"/>
            <rFont val="Tahoma"/>
            <family val="2"/>
            <charset val="238"/>
          </rPr>
          <t>Additional information should be provided in the fields below:
- Purchases should be forwarded to the department
- Contact person (name, surname, phone number)</t>
        </r>
        <r>
          <rPr>
            <b/>
            <sz val="9"/>
            <color indexed="81"/>
            <rFont val="Tahoma"/>
            <family val="2"/>
            <charset val="238"/>
          </rPr>
          <t xml:space="preserve">
The requsition form should be completed electronically.
The Applicant fills in the boxes marked in yellow.
</t>
        </r>
        <r>
          <rPr>
            <sz val="9"/>
            <color indexed="81"/>
            <rFont val="Tahoma"/>
            <family val="2"/>
            <charset val="238"/>
          </rPr>
          <t>The requsition form should be submitted directly to the department carrying out the order or the MUB General Office.
It is possible to submit requsition forms electronically through the EZD system http://ezd.umb.edu.pl.</t>
        </r>
      </text>
    </comment>
    <comment ref="J3" authorId="0" shapeId="0">
      <text>
        <r>
          <rPr>
            <b/>
            <sz val="9"/>
            <color indexed="81"/>
            <rFont val="Tahoma"/>
            <family val="2"/>
            <charset val="238"/>
          </rPr>
          <t>Information related to the field:</t>
        </r>
        <r>
          <rPr>
            <sz val="9"/>
            <color indexed="81"/>
            <rFont val="Tahoma"/>
            <family val="2"/>
            <charset val="238"/>
          </rPr>
          <t xml:space="preserve">
Requisition Form Number 
- for project requisition forms, enter the number of the requisition form from SIMPLE - to be completed by the person entering the requisition form into the computer program
- for requsition forms financed from MUB funds - the internal number of the requisition form in the unit applying for the purchase</t>
        </r>
      </text>
    </comment>
    <comment ref="C8" authorId="0" shapeId="0">
      <text>
        <r>
          <rPr>
            <b/>
            <sz val="9"/>
            <color indexed="81"/>
            <rFont val="Tahoma"/>
            <family val="2"/>
            <charset val="238"/>
          </rPr>
          <t>Information related to the field:</t>
        </r>
        <r>
          <rPr>
            <sz val="9"/>
            <color indexed="81"/>
            <rFont val="Tahoma"/>
            <family val="2"/>
            <charset val="238"/>
          </rPr>
          <t xml:space="preserve">
Purchasing categories - groups of goods and services with common features and assigned to one department carrying out the order.
</t>
        </r>
        <r>
          <rPr>
            <b/>
            <sz val="9"/>
            <color indexed="81"/>
            <rFont val="Tahoma"/>
            <family val="2"/>
            <charset val="238"/>
          </rPr>
          <t>The order concerns only one purchase category!</t>
        </r>
        <r>
          <rPr>
            <sz val="9"/>
            <color indexed="81"/>
            <rFont val="Tahoma"/>
            <family val="2"/>
            <charset val="238"/>
          </rPr>
          <t xml:space="preserve">
Do not combine purchasing categories, e.g. reagents with office or consumable materials.
Select the purchasing category in the next field from the list.
</t>
        </r>
        <r>
          <rPr>
            <b/>
            <sz val="9"/>
            <color indexed="81"/>
            <rFont val="Tahoma"/>
            <family val="2"/>
            <charset val="238"/>
          </rPr>
          <t xml:space="preserve">The department carrying out the order </t>
        </r>
        <r>
          <rPr>
            <sz val="9"/>
            <color indexed="81"/>
            <rFont val="Tahoma"/>
            <family val="2"/>
            <charset val="238"/>
          </rPr>
          <t>will be defined for a given category.
Attention! If there is no appropriate purchasing category on the list - please leave it empty. The department carrying out the order should be indicated independently.</t>
        </r>
      </text>
    </comment>
    <comment ref="C9" authorId="0" shapeId="0">
      <text>
        <r>
          <rPr>
            <b/>
            <sz val="9"/>
            <color indexed="81"/>
            <rFont val="Tahoma"/>
            <family val="2"/>
            <charset val="238"/>
          </rPr>
          <t>Information related to the field:</t>
        </r>
        <r>
          <rPr>
            <sz val="9"/>
            <color indexed="81"/>
            <rFont val="Tahoma"/>
            <family val="2"/>
            <charset val="238"/>
          </rPr>
          <t xml:space="preserve">
Additional information about the order. For example:
The applicant is asked to attach additional documents to the order for individual purchasing categories,
• Apparatus:
A detailed description of the apparatus, additional offers.
• Reagents:
A printout from the manufacturer's website.
• Foreign trips: TICKETS and HOTEL SERVICES:
COMPLETION OF INFORMATION NECESSARY FOR TICKET PURCHASING (FOREIGN TRIPS) - available for download on the website.</t>
        </r>
      </text>
    </comment>
    <comment ref="E9" authorId="0" shapeId="0">
      <text>
        <r>
          <rPr>
            <b/>
            <sz val="9"/>
            <color indexed="81"/>
            <rFont val="Tahoma"/>
            <family val="2"/>
            <charset val="238"/>
          </rPr>
          <t xml:space="preserve">Information relating to the field:
Project sources:
</t>
        </r>
        <r>
          <rPr>
            <sz val="9"/>
            <color indexed="81"/>
            <rFont val="Tahoma"/>
            <family val="2"/>
            <charset val="238"/>
          </rPr>
          <t>Please enter the name of the project, the number of a budget item from the application for financing (cost estimate)
Attention! Field necessary for EU projects.
Specify the competent department that confirms the compliance of the purchase with the project's budget in the field below.</t>
        </r>
      </text>
    </comment>
    <comment ref="E10" authorId="0" shapeId="0">
      <text>
        <r>
          <rPr>
            <b/>
            <sz val="9"/>
            <color indexed="81"/>
            <rFont val="Tahoma"/>
            <family val="2"/>
            <charset val="238"/>
          </rPr>
          <t>Information related to the field:</t>
        </r>
        <r>
          <rPr>
            <sz val="9"/>
            <color indexed="81"/>
            <rFont val="Tahoma"/>
            <family val="2"/>
            <charset val="238"/>
          </rPr>
          <t xml:space="preserve">
The competent department confirming financing - an administrative unit confirming the compliance of the purchase with the project's budget (it does not apply to purchases financed from other sources).
Competent departments include:
• Technology Transfer Office,
• Office for Science,
• Aid Projects Department or other administrative units designated for carrying out project tasks,
• International Cooperation Office.</t>
        </r>
      </text>
    </comment>
    <comment ref="E11" authorId="0" shapeId="0">
      <text>
        <r>
          <rPr>
            <b/>
            <sz val="9"/>
            <color indexed="81"/>
            <rFont val="Tahoma"/>
            <family val="2"/>
            <charset val="238"/>
          </rPr>
          <t>Information relating to the field:</t>
        </r>
        <r>
          <rPr>
            <sz val="9"/>
            <color indexed="81"/>
            <rFont val="Tahoma"/>
            <family val="2"/>
            <charset val="238"/>
          </rPr>
          <t xml:space="preserve">
</t>
        </r>
        <r>
          <rPr>
            <b/>
            <sz val="9"/>
            <color indexed="81"/>
            <rFont val="Tahoma"/>
            <family val="2"/>
            <charset val="238"/>
          </rPr>
          <t>MUB's own funds</t>
        </r>
        <r>
          <rPr>
            <sz val="9"/>
            <color indexed="81"/>
            <rFont val="Tahoma"/>
            <family val="2"/>
            <charset val="238"/>
          </rPr>
          <t xml:space="preserve"> - SOURCE OF FINANCING FOR NON-PROJECT PURCHASES.
It concerns purchases financed from MUB funds.
The field is filled in by the person applying for the purchase.
The department confirming financing will be displayed in the "Financing confirmation" field, after selecting the source of financing from the list.
</t>
        </r>
      </text>
    </comment>
    <comment ref="C13" authorId="0" shapeId="0">
      <text>
        <r>
          <rPr>
            <b/>
            <sz val="9"/>
            <color indexed="81"/>
            <rFont val="Tahoma"/>
            <family val="2"/>
            <charset val="238"/>
          </rPr>
          <t>Information related to the field:</t>
        </r>
        <r>
          <rPr>
            <sz val="9"/>
            <color indexed="81"/>
            <rFont val="Tahoma"/>
            <family val="2"/>
            <charset val="238"/>
          </rPr>
          <t xml:space="preserve">
No. - Product ID from the price list or another serial number 
of the ordered product.</t>
        </r>
      </text>
    </comment>
    <comment ref="D13" authorId="0" shapeId="0">
      <text>
        <r>
          <rPr>
            <b/>
            <sz val="9"/>
            <color indexed="81"/>
            <rFont val="Tahoma"/>
            <family val="2"/>
            <charset val="238"/>
          </rPr>
          <t xml:space="preserve">Information related to the field:
</t>
        </r>
        <r>
          <rPr>
            <sz val="9"/>
            <color indexed="81"/>
            <rFont val="Tahoma"/>
            <family val="2"/>
            <charset val="238"/>
          </rPr>
          <t xml:space="preserve">
Complete information about the ordered product, i.e.: number, description of the subject of the order, name of the producer, catalog number and the price should be transferred from the price list to the order. 
If the product is not included into the price list, it should be described in detail by entering: description of the subject of the order, name of the producer, catalog number, size of the package. The valuation is made by the employee of the department carrying out the order. The applicant is requested to provide additional information about the product, e.g. printout from the manufacturer's website, the offer.</t>
        </r>
      </text>
    </comment>
    <comment ref="E13" authorId="1" shapeId="0">
      <text>
        <r>
          <rPr>
            <b/>
            <sz val="9"/>
            <color indexed="81"/>
            <rFont val="Tahoma"/>
            <family val="2"/>
            <charset val="238"/>
          </rPr>
          <t>Information relating to the field:</t>
        </r>
        <r>
          <rPr>
            <sz val="9"/>
            <color indexed="81"/>
            <rFont val="Tahoma"/>
            <family val="2"/>
            <charset val="238"/>
          </rPr>
          <t xml:space="preserve">
Mandatory field for products that do not exist in the "Products on successive contracts" file</t>
        </r>
      </text>
    </comment>
    <comment ref="F13" authorId="0" shapeId="0">
      <text>
        <r>
          <rPr>
            <b/>
            <sz val="9"/>
            <color indexed="81"/>
            <rFont val="Tahoma"/>
            <family val="2"/>
            <charset val="238"/>
          </rPr>
          <t xml:space="preserve">Information related to the field:
</t>
        </r>
        <r>
          <rPr>
            <sz val="9"/>
            <color indexed="81"/>
            <rFont val="Tahoma"/>
            <family val="2"/>
            <charset val="238"/>
          </rPr>
          <t xml:space="preserve">
</t>
        </r>
        <r>
          <rPr>
            <b/>
            <sz val="9"/>
            <color indexed="81"/>
            <rFont val="Tahoma"/>
            <family val="2"/>
            <charset val="238"/>
          </rPr>
          <t xml:space="preserve">Manufacturer's catalog number -
</t>
        </r>
        <r>
          <rPr>
            <sz val="9"/>
            <color indexed="81"/>
            <rFont val="Tahoma"/>
            <family val="2"/>
            <charset val="238"/>
          </rPr>
          <t xml:space="preserve">Mandatory field when ordering </t>
        </r>
        <r>
          <rPr>
            <b/>
            <sz val="9"/>
            <color indexed="81"/>
            <rFont val="Tahoma"/>
            <family val="2"/>
            <charset val="238"/>
          </rPr>
          <t>REAGENTS</t>
        </r>
      </text>
    </comment>
    <comment ref="G13" authorId="0" shapeId="0">
      <text>
        <r>
          <rPr>
            <b/>
            <sz val="9"/>
            <color indexed="81"/>
            <rFont val="Tahoma"/>
            <family val="2"/>
            <charset val="238"/>
          </rPr>
          <t xml:space="preserve">Information related to the field:
</t>
        </r>
        <r>
          <rPr>
            <sz val="9"/>
            <color indexed="81"/>
            <rFont val="Tahoma"/>
            <family val="2"/>
            <charset val="238"/>
          </rPr>
          <t>Price lists of goods and services - lists of goods and services in a unified form containing the applicable gross purchase prices of individual products. Price lists divided into purchasing categories are posted on the website http://www.umb.edu.pl/zakupy. Information from the price lists is transferred to the requisition form.</t>
        </r>
      </text>
    </comment>
    <comment ref="J14" authorId="0" shapeId="0">
      <text>
        <r>
          <rPr>
            <b/>
            <sz val="9"/>
            <color indexed="81"/>
            <rFont val="Tahoma"/>
            <family val="2"/>
            <charset val="238"/>
          </rPr>
          <t xml:space="preserve">Information related to the field:
</t>
        </r>
        <r>
          <rPr>
            <sz val="9"/>
            <color indexed="81"/>
            <rFont val="Tahoma"/>
            <family val="2"/>
            <charset val="238"/>
          </rPr>
          <t xml:space="preserve">
</t>
        </r>
        <r>
          <rPr>
            <b/>
            <sz val="9"/>
            <color indexed="81"/>
            <rFont val="Tahoma"/>
            <family val="2"/>
            <charset val="238"/>
          </rPr>
          <t xml:space="preserve">Project number - </t>
        </r>
        <r>
          <rPr>
            <sz val="9"/>
            <color indexed="81"/>
            <rFont val="Tahoma"/>
            <family val="2"/>
            <charset val="238"/>
          </rPr>
          <t xml:space="preserve">(BP_KONTRAKT)
The field can be </t>
        </r>
        <r>
          <rPr>
            <b/>
            <sz val="9"/>
            <color indexed="81"/>
            <rFont val="Tahoma"/>
            <family val="2"/>
            <charset val="238"/>
          </rPr>
          <t>filled in/changed</t>
        </r>
        <r>
          <rPr>
            <sz val="9"/>
            <color indexed="81"/>
            <rFont val="Tahoma"/>
            <family val="2"/>
            <charset val="238"/>
          </rPr>
          <t xml:space="preserve"> by the person confirming financing.</t>
        </r>
      </text>
    </comment>
    <comment ref="K14" authorId="0" shapeId="0">
      <text>
        <r>
          <rPr>
            <b/>
            <sz val="9"/>
            <color indexed="81"/>
            <rFont val="Tahoma"/>
            <family val="2"/>
            <charset val="238"/>
          </rPr>
          <t>Information related to the field:</t>
        </r>
        <r>
          <rPr>
            <sz val="9"/>
            <color indexed="81"/>
            <rFont val="Tahoma"/>
            <family val="2"/>
            <charset val="238"/>
          </rPr>
          <t xml:space="preserve">
Task/resource number in the project.
It does not apply to projects financed from subsidies. 
The field can be </t>
        </r>
        <r>
          <rPr>
            <b/>
            <sz val="9"/>
            <color indexed="81"/>
            <rFont val="Tahoma"/>
            <family val="2"/>
            <charset val="238"/>
          </rPr>
          <t>filled in/changed</t>
        </r>
        <r>
          <rPr>
            <sz val="9"/>
            <color indexed="81"/>
            <rFont val="Tahoma"/>
            <family val="2"/>
            <charset val="238"/>
          </rPr>
          <t xml:space="preserve"> by the person confirming financing.</t>
        </r>
      </text>
    </comment>
    <comment ref="L14" authorId="0" shapeId="0">
      <text>
        <r>
          <rPr>
            <b/>
            <sz val="9"/>
            <color indexed="81"/>
            <rFont val="Tahoma"/>
            <family val="2"/>
            <charset val="238"/>
          </rPr>
          <t>Information related to the field:
Source of financing</t>
        </r>
        <r>
          <rPr>
            <sz val="9"/>
            <color indexed="81"/>
            <rFont val="Tahoma"/>
            <family val="2"/>
            <charset val="238"/>
          </rPr>
          <t xml:space="preserve">
The field is not filled in for purchases from projects.
It is </t>
        </r>
        <r>
          <rPr>
            <b/>
            <sz val="9"/>
            <color indexed="81"/>
            <rFont val="Tahoma"/>
            <family val="2"/>
            <charset val="238"/>
          </rPr>
          <t>OBLIGATORY</t>
        </r>
        <r>
          <rPr>
            <sz val="9"/>
            <color indexed="81"/>
            <rFont val="Tahoma"/>
            <family val="2"/>
            <charset val="238"/>
          </rPr>
          <t xml:space="preserve"> for purchases financed from MUB funds.
It is filled in automatically after indicating the source in the field MUB own funds - it can be changed.</t>
        </r>
      </text>
    </comment>
    <comment ref="E28" authorId="0" shapeId="0">
      <text>
        <r>
          <rPr>
            <b/>
            <sz val="9"/>
            <color indexed="81"/>
            <rFont val="Tahoma"/>
            <family val="2"/>
            <charset val="238"/>
          </rPr>
          <t>Information related to the field:</t>
        </r>
        <r>
          <rPr>
            <sz val="9"/>
            <color indexed="81"/>
            <rFont val="Tahoma"/>
            <family val="2"/>
            <charset val="238"/>
          </rPr>
          <t xml:space="preserve">
Depending on financing:
- from project funds - the Principal Investigator
- MUB own funds - the head of the unit submitting the requisition form</t>
        </r>
      </text>
    </comment>
    <comment ref="F28" authorId="0" shapeId="0">
      <text>
        <r>
          <rPr>
            <b/>
            <sz val="9"/>
            <color indexed="81"/>
            <rFont val="Tahoma"/>
            <family val="2"/>
            <charset val="238"/>
          </rPr>
          <t>Information related to the field:</t>
        </r>
        <r>
          <rPr>
            <sz val="9"/>
            <color indexed="81"/>
            <rFont val="Tahoma"/>
            <family val="2"/>
            <charset val="238"/>
          </rPr>
          <t xml:space="preserve">
Confirmation</t>
        </r>
        <r>
          <rPr>
            <b/>
            <sz val="9"/>
            <color indexed="81"/>
            <rFont val="Tahoma"/>
            <family val="2"/>
            <charset val="238"/>
          </rPr>
          <t xml:space="preserve"> only for purchases financed from project funds.
</t>
        </r>
        <r>
          <rPr>
            <sz val="9"/>
            <color indexed="81"/>
            <rFont val="Tahoma"/>
            <family val="2"/>
            <charset val="238"/>
          </rPr>
          <t>For purchases financed from MUB's own funds - the field remains empty.</t>
        </r>
      </text>
    </comment>
    <comment ref="J28" authorId="0" shapeId="0">
      <text>
        <r>
          <rPr>
            <b/>
            <sz val="9"/>
            <color indexed="81"/>
            <rFont val="Tahoma"/>
            <family val="2"/>
            <charset val="238"/>
          </rPr>
          <t>Information related to the field:</t>
        </r>
        <r>
          <rPr>
            <sz val="9"/>
            <color indexed="81"/>
            <rFont val="Tahoma"/>
            <family val="2"/>
            <charset val="238"/>
          </rPr>
          <t xml:space="preserve">
Department confirming financing - an administrative unit confirming the availability of funds allocated for the purchase of a given good/service
Departments confirming financing include:
• Finance and Accounting Department – orders from MUB funds and subsidies,
• Office for Science – projects initiated by the Office for Science,
• Section for Cost Settlements and Analyzes – projects initiated by the Aid Projects Department and the International Cooperation Office.</t>
        </r>
      </text>
    </comment>
  </commentList>
</comments>
</file>

<file path=xl/sharedStrings.xml><?xml version="1.0" encoding="utf-8"?>
<sst xmlns="http://schemas.openxmlformats.org/spreadsheetml/2006/main" count="728" uniqueCount="482">
  <si>
    <t>AZ</t>
  </si>
  <si>
    <t>AI</t>
  </si>
  <si>
    <t>AGU</t>
  </si>
  <si>
    <t>LC</t>
  </si>
  <si>
    <t>AN</t>
  </si>
  <si>
    <t>AB</t>
  </si>
  <si>
    <t>KP</t>
  </si>
  <si>
    <t>ES</t>
  </si>
  <si>
    <t>JO</t>
  </si>
  <si>
    <t>GC</t>
  </si>
  <si>
    <t>MP</t>
  </si>
  <si>
    <t xml:space="preserve"> </t>
  </si>
  <si>
    <t>Potwierdzenie finansowania</t>
  </si>
  <si>
    <t>AWM</t>
  </si>
  <si>
    <t>ANZ</t>
  </si>
  <si>
    <t>XX</t>
  </si>
  <si>
    <t>XXX</t>
  </si>
  <si>
    <t>BOWITT</t>
  </si>
  <si>
    <t>AK</t>
  </si>
  <si>
    <t>080114</t>
  </si>
  <si>
    <t>FIN.ST Śr. własne - zakup środków trwałych zgodnie z planem środki UMB</t>
  </si>
  <si>
    <t xml:space="preserve">zakup środków trawałych zgodnie z planem z środków UMB </t>
  </si>
  <si>
    <t>Kwestor</t>
  </si>
  <si>
    <t>080115</t>
  </si>
  <si>
    <t>FIN.ST. Subwencja dydaktyktyczna</t>
  </si>
  <si>
    <t xml:space="preserve">zakup środków trawałych z subwencji na rzecz dydaktyki </t>
  </si>
  <si>
    <t>Kwestor ?</t>
  </si>
  <si>
    <t>080116</t>
  </si>
  <si>
    <t>FIN.ST. Subwencja naukowa</t>
  </si>
  <si>
    <t>zakup środków trawałych z subwencji na rzecz nauki (aparatura naukowo-badawcza)</t>
  </si>
  <si>
    <t>080370</t>
  </si>
  <si>
    <t>FIN.ST. Śr. zew. - dotacje jednostek sam. terytorialnego</t>
  </si>
  <si>
    <t>zakup środków trawałych z dotacji jednostek samorządu terytorialnego</t>
  </si>
  <si>
    <t>080380</t>
  </si>
  <si>
    <t>FIN.ST. Śr. zew. - dotacja MZ, MNiSW</t>
  </si>
  <si>
    <t>zakup środków trawałych z dotacji celowych (MZ I MNiSW)</t>
  </si>
  <si>
    <t>080530</t>
  </si>
  <si>
    <t>FIN.ST. Śr. własne - opł. za studia w języku angielskim</t>
  </si>
  <si>
    <t>080660</t>
  </si>
  <si>
    <t>FIN.ST. Śr. własne -przychody jednostek</t>
  </si>
  <si>
    <t>zakup środków trawałych z przychodów własnych jednostek</t>
  </si>
  <si>
    <t>080670</t>
  </si>
  <si>
    <t>FIN.ST. Śr. zew. - środki od sponsorów</t>
  </si>
  <si>
    <t>zakup środków trwałych od sponsorów (umowa sponsoringu)</t>
  </si>
  <si>
    <t>080671</t>
  </si>
  <si>
    <t>FIN.ST. Śr. zew. - darowizny</t>
  </si>
  <si>
    <t>zakup środków trwałych z darowizny (umowa darowizny)</t>
  </si>
  <si>
    <t>080680</t>
  </si>
  <si>
    <t>FIN.ST Śr. własne od Fundacji UMB</t>
  </si>
  <si>
    <t>zakup środków trwałych przez Fundację UMB</t>
  </si>
  <si>
    <t>500100</t>
  </si>
  <si>
    <t>SUB.DYD.- dydaktyka</t>
  </si>
  <si>
    <t>zakupy na rzecz dydaktyki - wg jednostek</t>
  </si>
  <si>
    <t>500101</t>
  </si>
  <si>
    <t>SUB.DYD.-limit dydaktyczny</t>
  </si>
  <si>
    <t xml:space="preserve">zakupy na rzecz dydaktyki w ramach przyznanych limitów </t>
  </si>
  <si>
    <t>500102</t>
  </si>
  <si>
    <t>SUB.DYD.-rezerwa</t>
  </si>
  <si>
    <t>zakupy na rzecz dydaktyki ( zatwierdza Prorektor ds. Studenckich)</t>
  </si>
  <si>
    <t>500103</t>
  </si>
  <si>
    <t>SUB.DYD.-limit na naprawy sprzętu dydaktycznego</t>
  </si>
  <si>
    <t>naprawy środków trwałych (dydaktycznych) powyżej 1 tys zł , usługi serwisowe, obowiązkowe przeglądy. Jednorazowe naprawy powyżej 10 tys zł lub powyżej 30% wartości poczatkowej środka trwałego-wymagane jest dodatkowe potwierdzenie przez Prorektora ds.studenckich.</t>
  </si>
  <si>
    <t>Kwestor, Prorektor ds. Studenckich</t>
  </si>
  <si>
    <t>SUB.DYD - remonty planowane</t>
  </si>
  <si>
    <t>remonty zgodnie z planem - dydaktyka -potwierdza Kwestor</t>
  </si>
  <si>
    <t xml:space="preserve">DYD.NIEDOT.- opłaty za studia niestacjonarne </t>
  </si>
  <si>
    <t>DYD.NIEDOT.- rezerwa 20%</t>
  </si>
  <si>
    <t>501520</t>
  </si>
  <si>
    <t>DYD.NIEDOT.- opłaty za studia stacjonarne - opłaty pozostałe</t>
  </si>
  <si>
    <t>501550</t>
  </si>
  <si>
    <t>_DYD.NIEDOT. - opłaty za studia podyplomowe</t>
  </si>
  <si>
    <t>502530</t>
  </si>
  <si>
    <t>DYD.ANG. - opłaty za studia</t>
  </si>
  <si>
    <t>zakupy na rzecz studiów English Division wnioskuje Dziekan English Division</t>
  </si>
  <si>
    <t>504370</t>
  </si>
  <si>
    <t>DYD.POZ.- Dotacje jednostek samorządu terytorialnego</t>
  </si>
  <si>
    <t>zakupy (koszty) finansowane z dotacji samorządowych</t>
  </si>
  <si>
    <t>504540</t>
  </si>
  <si>
    <t>DYD.POZ.- Studium Podyplomowe POiZwSZ –wpłaty słuchaczy</t>
  </si>
  <si>
    <t xml:space="preserve">zakupy (koszty) na rzecz studium podyplomowego POiZwSZ </t>
  </si>
  <si>
    <t>504610</t>
  </si>
  <si>
    <t xml:space="preserve">DYD.POZ. - opłaty rekrutacyjne </t>
  </si>
  <si>
    <t>zakupy (koszty) finansowane z opłat rekrutacyjnych wnioskuje Dz. Rekrutacji - zatwierdza DZ.Finansowo- Księgowy</t>
  </si>
  <si>
    <t>504650</t>
  </si>
  <si>
    <t>DYD.POZ. - nostryfikacje</t>
  </si>
  <si>
    <t xml:space="preserve">Kwestura zakupy (koszty) dotyczące nostryfikacji </t>
  </si>
  <si>
    <t>504660</t>
  </si>
  <si>
    <t>DYD.POZ.- przychody jednostek organizacyjnych</t>
  </si>
  <si>
    <t>zakupy (koszty) z przychodów poszczególnych jednostek organizacyjnych</t>
  </si>
  <si>
    <t>504663</t>
  </si>
  <si>
    <t>DYD.POZ.-przychody UMB</t>
  </si>
  <si>
    <t>zakupy (koszty) z przychodów UMB - potwierdza Kwestor</t>
  </si>
  <si>
    <t>504670</t>
  </si>
  <si>
    <t>DYD.POZ. - środki od sponsorów</t>
  </si>
  <si>
    <t>zakupy (koszty) -potwierdza Kwestor</t>
  </si>
  <si>
    <t>504671</t>
  </si>
  <si>
    <t>DYD.POZ. - darowizny</t>
  </si>
  <si>
    <t>zakupy (koszty)-potwierdza Kwestor</t>
  </si>
  <si>
    <t>504680</t>
  </si>
  <si>
    <t>DYD.POZ.-środki Fundacji UMB</t>
  </si>
  <si>
    <t>zakupy (koszty) finansowane z Fundacji UMB potwierdza Dz. Finansowo-Księgowy</t>
  </si>
  <si>
    <t>507001</t>
  </si>
  <si>
    <t>Studia Podyplomowe-Epidemiologia</t>
  </si>
  <si>
    <t>zakupy (koszty) potwierdza Dz. Ekonomiczny</t>
  </si>
  <si>
    <t>Dz. Ekonomiczny Kierownik</t>
  </si>
  <si>
    <t>507002</t>
  </si>
  <si>
    <t>Studia Podyplomowe-Psychodietetyka</t>
  </si>
  <si>
    <t>507003</t>
  </si>
  <si>
    <t>Studia Podyplomowe-Promocja Zdrowia</t>
  </si>
  <si>
    <t>509660</t>
  </si>
  <si>
    <t>Przychody DS</t>
  </si>
  <si>
    <t>zakupy (koszty) finansowane z przychodów domów studenta</t>
  </si>
  <si>
    <t>Dz.F-K M.Krukowska</t>
  </si>
  <si>
    <t>Dział F-K M. Pietrasz</t>
  </si>
  <si>
    <t>512802</t>
  </si>
  <si>
    <t>BAD.USŁUG.- Zakład Mikrobiologii – umowa 22106</t>
  </si>
  <si>
    <t>512803</t>
  </si>
  <si>
    <t>BAD.USŁUG.- Zakład Mikrobiologii- umowa 22107</t>
  </si>
  <si>
    <t>512804</t>
  </si>
  <si>
    <t>BAD.USŁUG.- Zakład Bromatologii – umowa 16366</t>
  </si>
  <si>
    <t>512805</t>
  </si>
  <si>
    <t>BAD.USŁUG.- Zakład Toksykologii - umowa 21322</t>
  </si>
  <si>
    <t>512806</t>
  </si>
  <si>
    <t>BAD.USŁUG.- Zakład Immunologii - umowa 06372</t>
  </si>
  <si>
    <t>512807</t>
  </si>
  <si>
    <t>BAD.USŁUG.- Zakład Biofizyki - umowa 16362</t>
  </si>
  <si>
    <t>512808</t>
  </si>
  <si>
    <t>BAD.USŁUG.- Zakład Bromatologii - umowa Emicom</t>
  </si>
  <si>
    <t>512809</t>
  </si>
  <si>
    <t>BAD.USŁUG. - Zakład Farmakologii - umowa UM Wrocław</t>
  </si>
  <si>
    <t>512810</t>
  </si>
  <si>
    <t>BAD.USŁUG.-Zakład Medycyny Regeneracyjnej i Immunoregulacji</t>
  </si>
  <si>
    <t>512811</t>
  </si>
  <si>
    <t>BAD.USŁUG.- Z-d Bromatologii-umowa Eskulap</t>
  </si>
  <si>
    <t>512812</t>
  </si>
  <si>
    <t>BAD.USŁUG.- Zakład Technik Dentystycznych-umowa MIDENT-STOMA</t>
  </si>
  <si>
    <t>512813</t>
  </si>
  <si>
    <t>BAD.USŁUG.-Kl.Chor. Zak.-EUROASTARS- IMMUDEX Dania</t>
  </si>
  <si>
    <t>512814</t>
  </si>
  <si>
    <t>BAD.USŁUG.-Z.Med.Rodzinnej -umowa OXFORD</t>
  </si>
  <si>
    <t>512815</t>
  </si>
  <si>
    <t>BAD.USŁUG-Zakł.Patomorfologii Lek-um Indivumed GmbH  Hamburg</t>
  </si>
  <si>
    <t>512816</t>
  </si>
  <si>
    <t>BAD.USŁUG.-pozostałe jednostki</t>
  </si>
  <si>
    <t>512817</t>
  </si>
  <si>
    <t>BAD.USŁUG. -badania zlecone- BOWITT</t>
  </si>
  <si>
    <t>512819</t>
  </si>
  <si>
    <t>BAD.USŁUG-umowa ADIUVO Inv.- badania LYCOMEGA-1</t>
  </si>
  <si>
    <t>518200</t>
  </si>
  <si>
    <t>Szkoła doktorska-subwencja</t>
  </si>
  <si>
    <t>zakupy (koszty) szkoły doktorskiej finansowane z subwencji</t>
  </si>
  <si>
    <t>518320</t>
  </si>
  <si>
    <t>Dotacja projakościowa-stypendia doktoranckie</t>
  </si>
  <si>
    <t>stypendia doktoranckie finansowane z dotacji kontynuacja</t>
  </si>
  <si>
    <t>518650</t>
  </si>
  <si>
    <t>Płatne przewody doktorskie</t>
  </si>
  <si>
    <t xml:space="preserve">wynagrodzenia, koszty </t>
  </si>
  <si>
    <t>519200</t>
  </si>
  <si>
    <t>Pozostała działalność naukowa-subwencja</t>
  </si>
  <si>
    <t>zakupy (koszty) finansowane z subwencji dotyczące działalności naukowej nie projektowej</t>
  </si>
  <si>
    <t>?</t>
  </si>
  <si>
    <t>519203</t>
  </si>
  <si>
    <t>Limit na naprawy sprzętu naukowego- subwencja</t>
  </si>
  <si>
    <t>naprawy środków trwałych (dydaktycznych) powyżej 1 tys zł , usługi serwisowe, obowiązkowe przeglądy. Jednorazowe naprawy powyżej 10 tys zł lub powyżej 30% wartości poczatkowej środka trwałego-wymagane jest dodatkowe potwierdzenie przez Prorektora ds.nauki.</t>
  </si>
  <si>
    <t>Kwestor, Prorektor ds. Nauki</t>
  </si>
  <si>
    <t>Remonty  nauka</t>
  </si>
  <si>
    <t>koszty remontów zgodnie z planem - potwierdza Kwestor</t>
  </si>
  <si>
    <t>519664</t>
  </si>
  <si>
    <t>Komercjalizacja - przychody</t>
  </si>
  <si>
    <t>potwierdza Kwestor</t>
  </si>
  <si>
    <t>555100</t>
  </si>
  <si>
    <t>SUB.DYD.- administracja i jednostki międzywydziałowe</t>
  </si>
  <si>
    <t>zakupy (koszty) na rzecz realizacji zadań administracji i jednostek międzywydziałowych finansowane z subwencji</t>
  </si>
  <si>
    <t>555101</t>
  </si>
  <si>
    <t>SUB.DYD.- limit dydaktyczny</t>
  </si>
  <si>
    <t>zakupy na rzecz jednostek międzywydziałowych (CSM) w ramach przyznanych limitów</t>
  </si>
  <si>
    <t>555102</t>
  </si>
  <si>
    <t>SUB.DYD.- rezerwa</t>
  </si>
  <si>
    <t>zakupy na rzecz jednostek międzywydziałowych (CSM) z rezerwy - zatwierdza ProRektor ds. Studenckich</t>
  </si>
  <si>
    <t>555103</t>
  </si>
  <si>
    <t>SUB.DYD.- limit na naprawy sprzętu</t>
  </si>
  <si>
    <t>SUB.DYD.- remonty planowane</t>
  </si>
  <si>
    <t>Przychody jednostek międzywydziałowych</t>
  </si>
  <si>
    <t>zakupy (koszty) na rzecz jednostek międzywydziałowych finansowane z przychodów tych jednostek potwierdza Dz. Finansowo-Księgowy</t>
  </si>
  <si>
    <t>555661</t>
  </si>
  <si>
    <t>Przychody z tyt. najmu</t>
  </si>
  <si>
    <t>zakupy (koszty) związane z najmem</t>
  </si>
  <si>
    <t>555662</t>
  </si>
  <si>
    <t>zakupy (koszty) na rzecz komisji bioetycznej</t>
  </si>
  <si>
    <t>555663</t>
  </si>
  <si>
    <t>Przychody UMB</t>
  </si>
  <si>
    <t>zakupy (koszty) finansowane z przychodów UMB - potwierdza Kwestor</t>
  </si>
  <si>
    <t>555670</t>
  </si>
  <si>
    <t>Środki od sponsorów</t>
  </si>
  <si>
    <t>zakupy (koszty) - potwierdza Kwestor</t>
  </si>
  <si>
    <t>555671</t>
  </si>
  <si>
    <t>Darowizny</t>
  </si>
  <si>
    <t>zakupy (koszty)- potwierdza Kwestor</t>
  </si>
  <si>
    <t>Fundusz wsparcia osób niepełnosprawnych</t>
  </si>
  <si>
    <t>Zakupy (koszty) związane z zapewnieniem osobom niepełnosprawnym warunków do pełnego udziału w procesie kształcenia - finasowane z dotacji - potwierdza Dz. F-K</t>
  </si>
  <si>
    <t>************************</t>
  </si>
  <si>
    <t>080370: FIN.ST. Śr. zew. - dotacje jednostek sam. terytorialnego</t>
  </si>
  <si>
    <t>512814: BAD.USŁUG.-Z.Med.Rodzinnej -umowa OXFORD</t>
  </si>
  <si>
    <t>080114: FIN.ST Śr. własne - zakup środków trwałych zgodnie z planem środki UMB</t>
  </si>
  <si>
    <t>080115: FIN.ST. Subwencja dydaktyktyczna</t>
  </si>
  <si>
    <t>080116: FIN.ST. Subwencja naukowa</t>
  </si>
  <si>
    <t>080380: FIN.ST. Śr. zew. - dotacja MZ, MNiSW</t>
  </si>
  <si>
    <t>080530: FIN.ST. Śr. własne - opł. za studia w języku angielskim</t>
  </si>
  <si>
    <t>080660: FIN.ST. Śr. własne -przychody jednostek</t>
  </si>
  <si>
    <t>080670: FIN.ST. Śr. zew. - środki od sponsorów</t>
  </si>
  <si>
    <t>080671: FIN.ST. Śr. zew. - darowizny</t>
  </si>
  <si>
    <t>080680: FIN.ST Śr. własne od Fundacji UMB</t>
  </si>
  <si>
    <t>500100: SUB.DYD.- dydaktyka</t>
  </si>
  <si>
    <t>500101: SUB.DYD.-limit dydaktyczny</t>
  </si>
  <si>
    <t>500102: SUB.DYD.-rezerwa</t>
  </si>
  <si>
    <t>500103: SUB.DYD.-limit na naprawy sprzętu dydaktycznego</t>
  </si>
  <si>
    <t>500104: SUB.DYD - remonty planowane</t>
  </si>
  <si>
    <t xml:space="preserve">501510: DYD.NIEDOT.- opłaty za studia niestacjonarne </t>
  </si>
  <si>
    <t>501511: DYD.NIEDOT.- rezerwa 20%</t>
  </si>
  <si>
    <t>501520: DYD.NIEDOT.- opłaty za studia stacjonarne - opłaty pozostałe</t>
  </si>
  <si>
    <t>501550: _DYD.NIEDOT. - opłaty za studia podyplomowe</t>
  </si>
  <si>
    <t>502530: DYD.ANG. - opłaty za studia</t>
  </si>
  <si>
    <t>504370: DYD.POZ.- Dotacje jednostek samorządu terytorialnego</t>
  </si>
  <si>
    <t>504540: DYD.POZ.- Studium Podyplomowe POiZwSZ –wpłaty słuchaczy</t>
  </si>
  <si>
    <t xml:space="preserve">504610: DYD.POZ. - opłaty rekrutacyjne </t>
  </si>
  <si>
    <t>504650: DYD.POZ. - nostryfikacje</t>
  </si>
  <si>
    <t>504660: DYD.POZ.- przychody jednostek organizacyjnych</t>
  </si>
  <si>
    <t>504663: DYD.POZ.-przychody UMB</t>
  </si>
  <si>
    <t>504670: DYD.POZ. - środki od sponsorów</t>
  </si>
  <si>
    <t>504671: DYD.POZ. - darowizny</t>
  </si>
  <si>
    <t>504680: DYD.POZ.-środki Fundacji UMB</t>
  </si>
  <si>
    <t>507001: Studia Podyplomowe-Epidemiologia</t>
  </si>
  <si>
    <t>507002: Studia Podyplomowe-Psychodietetyka</t>
  </si>
  <si>
    <t>507003: Studia Podyplomowe-Promocja Zdrowia</t>
  </si>
  <si>
    <t>509660: Przychody DS</t>
  </si>
  <si>
    <t>512802: BAD.USŁUG.- Zakład Mikrobiologii – umowa 22106</t>
  </si>
  <si>
    <t>512803: BAD.USŁUG.- Zakład Mikrobiologii- umowa 22107</t>
  </si>
  <si>
    <t>512804: BAD.USŁUG.- Zakład Bromatologii – umowa 16366</t>
  </si>
  <si>
    <t>512805: BAD.USŁUG.- Zakład Toksykologii - umowa 21322</t>
  </si>
  <si>
    <t>512806: BAD.USŁUG.- Zakład Immunologii - umowa 06372</t>
  </si>
  <si>
    <t>512807: BAD.USŁUG.- Zakład Biofizyki - umowa 16362</t>
  </si>
  <si>
    <t>512808: BAD.USŁUG.- Zakład Bromatologii - umowa Emicom</t>
  </si>
  <si>
    <t>512809: BAD.USŁUG. - Zakład Farmakologii - umowa UM Wrocław</t>
  </si>
  <si>
    <t>512810: BAD.USŁUG.-Zakład Medycyny Regeneracyjnej i Immunoregulacji</t>
  </si>
  <si>
    <t>512811: BAD.USŁUG.- Z-d Bromatologii-umowa Eskulap</t>
  </si>
  <si>
    <t>512812: BAD.USŁUG.- Zakład Technik Dentystycznych-umowa MIDENT-STOMA</t>
  </si>
  <si>
    <t>512813: BAD.USŁUG.-Kl.Chor. Zak.-EUROASTARS- IMMUDEX Dania</t>
  </si>
  <si>
    <t>512815: BAD.USŁUG-Zakł.Patomorfologii Lek-um Indivumed GmbH  Hamburg</t>
  </si>
  <si>
    <t>512816: BAD.USŁUG.-pozostałe jednostki</t>
  </si>
  <si>
    <t>512817: BAD.USŁUG. -badania zlecone- BOWITT</t>
  </si>
  <si>
    <t>512819: BAD.USŁUG-umowa ADIUVO Inv.- badania LYCOMEGA-1</t>
  </si>
  <si>
    <t>518200: Szkoła doktorska-subwencja</t>
  </si>
  <si>
    <t>518320: Dotacja projakościowa-stypendia doktoranckie</t>
  </si>
  <si>
    <t>518650: Płatne przewody doktorskie</t>
  </si>
  <si>
    <t>519200: Pozostała działalność naukowa-subwencja</t>
  </si>
  <si>
    <t>519203: Limit na naprawy sprzętu naukowego- subwencja</t>
  </si>
  <si>
    <t>519204: Remonty  nauka</t>
  </si>
  <si>
    <t>519664: Komercjalizacja - przychody</t>
  </si>
  <si>
    <t>555100: SUB.DYD.- administracja i jednostki międzywydziałowe</t>
  </si>
  <si>
    <t>555101: SUB.DYD.- limit dydaktyczny</t>
  </si>
  <si>
    <t>555102: SUB.DYD.- rezerwa</t>
  </si>
  <si>
    <t>555103: SUB.DYD.- limit na naprawy sprzętu</t>
  </si>
  <si>
    <t>555104: SUB.DYD.- remonty planowane</t>
  </si>
  <si>
    <t>555660: Przychody jednostek międzywydziałowych</t>
  </si>
  <si>
    <t>555661: Przychody z tyt. najmu</t>
  </si>
  <si>
    <t xml:space="preserve">555662: Przychody- Komisja Bioetyczna
</t>
  </si>
  <si>
    <t>555663: Przychody UMB</t>
  </si>
  <si>
    <t>555670: Środki od sponsorów</t>
  </si>
  <si>
    <t>555671: Darowizny</t>
  </si>
  <si>
    <t>802000: Fundusz wsparcia osób niepełnosprawnych</t>
  </si>
  <si>
    <t>Dz.F-K ElBu</t>
  </si>
  <si>
    <t>Dział F-K MaPi</t>
  </si>
  <si>
    <t>Dz.F-K KaSz</t>
  </si>
  <si>
    <t>kategoria_zakupowa</t>
  </si>
  <si>
    <t>AM</t>
  </si>
  <si>
    <t>UL</t>
  </si>
  <si>
    <t>dzial_realizujacy</t>
  </si>
  <si>
    <t>branzysta</t>
  </si>
  <si>
    <t>dzial_merytoryczny</t>
  </si>
  <si>
    <t>uwagi</t>
  </si>
  <si>
    <t>kod_b</t>
  </si>
  <si>
    <t>kod_r</t>
  </si>
  <si>
    <t>kod_m</t>
  </si>
  <si>
    <t>APP</t>
  </si>
  <si>
    <t>JW.</t>
  </si>
  <si>
    <t>Opis2</t>
  </si>
  <si>
    <t>kod_z</t>
  </si>
  <si>
    <t>nazwa1</t>
  </si>
  <si>
    <t>zrodlo</t>
  </si>
  <si>
    <t>potwierdzenie</t>
  </si>
  <si>
    <t>KOD</t>
  </si>
  <si>
    <t>…</t>
  </si>
  <si>
    <t>*** PROSZĘ WYBRAĆ ŹRÓDŁO DLA ZAKUPÓW POZAPROJEKTOWYCH ***</t>
  </si>
  <si>
    <t>*** ZAKUP ŚRODKÓW TRWAŁYCH : ***</t>
  </si>
  <si>
    <t>*** DYDAKTYKA: ***</t>
  </si>
  <si>
    <t>*** FINANSOWANIE Z FUNDUSZY ( KOSZTÓW): ***</t>
  </si>
  <si>
    <t>*** FINANSOWANIE ZADAŃ ADMINISTRACJI I JEDNOSTEK MIĘDZYWYDZIAŁOWYCH: ***</t>
  </si>
  <si>
    <t>*** NAUKA FINANSOWANA Z SUBWENCJI: ***</t>
  </si>
  <si>
    <t>*** NAUKA DZIAŁALNOŚĆ USŁUGOWA: ***</t>
  </si>
  <si>
    <t>v190322</t>
  </si>
  <si>
    <t>SP</t>
  </si>
  <si>
    <t>MW</t>
  </si>
  <si>
    <t>MS</t>
  </si>
  <si>
    <t>LG</t>
  </si>
  <si>
    <t>BS</t>
  </si>
  <si>
    <t>ŁCZ</t>
  </si>
  <si>
    <t>BSz</t>
  </si>
  <si>
    <t>ML</t>
  </si>
  <si>
    <t>Appendix No. 1a to: "Procedures for the application and realization of purchases of goods and services in MUB"</t>
  </si>
  <si>
    <t>(Applicant)</t>
  </si>
  <si>
    <t>Department of Administrative and Economic Affairs and Services: ul. Mickiewicza 2C, room number 15 (5519)</t>
  </si>
  <si>
    <t>Aid Projects Department or other administrative units designated for carrying out project tasks</t>
  </si>
  <si>
    <t>IT and Teletransmission Department: ul. Mickiewicza 2C, room No. 9 (5535)</t>
  </si>
  <si>
    <t>Information for persons filling in the order:</t>
  </si>
  <si>
    <t>4. Gray fields are filled in by the competent and service providing departments</t>
  </si>
  <si>
    <t>Purchase category</t>
  </si>
  <si>
    <t xml:space="preserve"> Comments</t>
  </si>
  <si>
    <t>Purchases should be delivered to the department</t>
  </si>
  <si>
    <t>Contact person (name, surname, phone number)</t>
  </si>
  <si>
    <t>No.</t>
  </si>
  <si>
    <t>Order description</t>
  </si>
  <si>
    <t>Manufacturer</t>
  </si>
  <si>
    <t>Catalog number</t>
  </si>
  <si>
    <t>Gross price</t>
  </si>
  <si>
    <t>Size of packages</t>
  </si>
  <si>
    <t>Quantity</t>
  </si>
  <si>
    <t>Financing</t>
  </si>
  <si>
    <t>Project number</t>
  </si>
  <si>
    <t>Task No.</t>
  </si>
  <si>
    <t>Source</t>
  </si>
  <si>
    <t>Gross value</t>
  </si>
  <si>
    <t>Intellectual property protection</t>
  </si>
  <si>
    <t>Scientific publications</t>
  </si>
  <si>
    <t>EU service: catering carried out as part of the project</t>
  </si>
  <si>
    <t>EU service: training carried out as part of the project</t>
  </si>
  <si>
    <t>Service: catering (Department of Administrative and Economic Affairs and Services)</t>
  </si>
  <si>
    <t>Service: disinfection, dezinsection, deratization</t>
  </si>
  <si>
    <t>Service: waste management</t>
  </si>
  <si>
    <t>Service: visual identification</t>
  </si>
  <si>
    <t>signboards, plaques, business cards, badges, stamps</t>
  </si>
  <si>
    <t>document destruction, toner regeneration, waste disposal, refuse disposal</t>
  </si>
  <si>
    <t>Service: other (Department of Administrative and Economic Affairs and Services)</t>
  </si>
  <si>
    <t>medical service for employees - Occupational medicine, winter service, protection of student clubs</t>
  </si>
  <si>
    <t>Service: courier service</t>
  </si>
  <si>
    <t>Service: linguistic and polygraphy service</t>
  </si>
  <si>
    <t>bookbinding services, printing of documents and posters, scanning, publications, editing, translations</t>
  </si>
  <si>
    <t>Service: repair and maintenance</t>
  </si>
  <si>
    <t>medical and laboratory apparatuses, small and office equipment, household appliances, electronics, refrigeration equipment, air conditioning, photocopiers, fire-fighting equipment</t>
  </si>
  <si>
    <t>Service: BOSIR swimming pool</t>
  </si>
  <si>
    <t>Service: laundry, tailoring</t>
  </si>
  <si>
    <t>Service: domestic trips: TICKETS and HOTEL SERVICES</t>
  </si>
  <si>
    <t>Service: foreign trips: TICKETS and HOTEL SERVICES</t>
  </si>
  <si>
    <t>Service: interior design</t>
  </si>
  <si>
    <t>Purchasing: APPARATUS</t>
  </si>
  <si>
    <t>Purchasing: Small laboratory equipment</t>
  </si>
  <si>
    <t>Purchasing: other - unspecified</t>
  </si>
  <si>
    <t>Purchasing: Office supplies</t>
  </si>
  <si>
    <t>Purchasing: Consumables</t>
  </si>
  <si>
    <t>applies to: toners, cds, dvds, memory sticks</t>
  </si>
  <si>
    <t>Purchasing: Reagents</t>
  </si>
  <si>
    <t>Attention! Please enter the reagent catalog number!</t>
  </si>
  <si>
    <t xml:space="preserve">Purchasing: computer equipment </t>
  </si>
  <si>
    <t>Purchasing: cleaning products, workwear</t>
  </si>
  <si>
    <t>applies to: cleaning products, workwear</t>
  </si>
  <si>
    <t>Applicant</t>
  </si>
  <si>
    <t>Substantive (administrative) confirmation</t>
  </si>
  <si>
    <t>[   ] - (ZW) - didactic activity</t>
  </si>
  <si>
    <t>Competent department</t>
  </si>
  <si>
    <t>MUB own funds</t>
  </si>
  <si>
    <t>*** Please select the purchasing category from the list ***</t>
  </si>
  <si>
    <t>assembly and repair of blinds, upholstering, picture framing</t>
  </si>
  <si>
    <t>Appendices: description of the apparatus (required), offers of suppliers (optional)</t>
  </si>
  <si>
    <t xml:space="preserve">[   ] - (NP.) – research and other activities without planned commercialization of research results </t>
  </si>
  <si>
    <t>*** SELECT A SOURCE FOR NON-PROJECT PURCHASES ***</t>
  </si>
  <si>
    <t xml:space="preserve">International Cooperation Office </t>
  </si>
  <si>
    <t>Technology Transfer Office</t>
  </si>
  <si>
    <t>*** PURCHASE OF FIXED ASSETS: ***</t>
  </si>
  <si>
    <t>080114: FIN.ST Own funds - purchase of fixed assets according to the plan, UMB funds</t>
  </si>
  <si>
    <t>080115: FIN.ST. Didactic subsidy</t>
  </si>
  <si>
    <t>080116: FIN.ST. Scientific subsidy</t>
  </si>
  <si>
    <t>080370: FIN.ST. External funds - subsidies of local government units</t>
  </si>
  <si>
    <t>080380: External funds - Ministry of Health grant, Ministry of Science and Higher Education grant</t>
  </si>
  <si>
    <t>080530: FIN.ST. Own funds - fees for studies in English</t>
  </si>
  <si>
    <t>080670: FIN.ST. External funds - funds from sponsors</t>
  </si>
  <si>
    <t>080671: FIN.ST. External funds - donations</t>
  </si>
  <si>
    <t>Purchase of fixed assets</t>
  </si>
  <si>
    <t>080660: FIN.ST. Own funds - units' revenues</t>
  </si>
  <si>
    <t xml:space="preserve">DIDACTICS </t>
  </si>
  <si>
    <t>*** DIDACTICS : ***</t>
  </si>
  <si>
    <t>500100: SUB.DYD.- didactics</t>
  </si>
  <si>
    <t>500101: SUB.DYD.- didactic limit</t>
  </si>
  <si>
    <t>500102: SUB.DYD.-reserve</t>
  </si>
  <si>
    <t>500103: SUB.DYD.-limit for the repair of teaching equipment</t>
  </si>
  <si>
    <t>500104: SUB.DYD - planned repairs</t>
  </si>
  <si>
    <t>501510: DYD.NIEDOT.- fees for part-time studies</t>
  </si>
  <si>
    <t>501511: DYD.NIEDOT.- reserve 20%</t>
  </si>
  <si>
    <t>501550: _DYD.NIEDOT. - fees for postgraduate studies</t>
  </si>
  <si>
    <t>502530: DYD.ANG. - tuition fees</t>
  </si>
  <si>
    <t>504370: DYD.POZ.- Subsidies of local government units</t>
  </si>
  <si>
    <t>504540: DYD.POZ.- POiZwSZ Postgraduate Studies - students' payments</t>
  </si>
  <si>
    <t>504610: DYD.POZ. - recruitment fees</t>
  </si>
  <si>
    <t>504650: DYD.POZ. - nostrification</t>
  </si>
  <si>
    <t>504660: DYD.POZ.- revenues of organizational units</t>
  </si>
  <si>
    <t>504663: DYD.POZ.- MUB revenues</t>
  </si>
  <si>
    <t>504670: DYD.POZ. - funds from sponsors</t>
  </si>
  <si>
    <t>504671: DYD.POZ. - donations</t>
  </si>
  <si>
    <t>504680: DYD.POZ.- resources of the MUB Foundation</t>
  </si>
  <si>
    <t>501520: DYD.NIEDOT.- fees for full-time studies - other fees</t>
  </si>
  <si>
    <t>507001: Postgraduate Studies-Epidemiology</t>
  </si>
  <si>
    <t>507002: Postgraduate Studies-Psychodietetics</t>
  </si>
  <si>
    <t>507003: Postgraduate Studies-Health Promotion</t>
  </si>
  <si>
    <t>509660: Revenue from students' dormitories</t>
  </si>
  <si>
    <t>*** SCIENCE SERVICE ACTIVITIES: ***</t>
  </si>
  <si>
    <t>SCIENCE SERVICE ACTIVITIES</t>
  </si>
  <si>
    <t>802000: Support fund for people with disabilities</t>
  </si>
  <si>
    <t>*** FINANCING FROM FUNDS (COSTS): ***</t>
  </si>
  <si>
    <t>FINANCING FROM FUNDS (COSTS)</t>
  </si>
  <si>
    <t>555671: Donations</t>
  </si>
  <si>
    <t>555670: Funds from sponsors</t>
  </si>
  <si>
    <t>555663: MUB revenues</t>
  </si>
  <si>
    <t xml:space="preserve">555662: Revenue - Bioethical Commission
</t>
  </si>
  <si>
    <t>555661: Revenues from lease</t>
  </si>
  <si>
    <t>555660: Revenues of interdepartamental units</t>
  </si>
  <si>
    <t>555104: SUB.DYD.- planned repairs</t>
  </si>
  <si>
    <t>555103: SUB.DYD.- limit for equipment repairs</t>
  </si>
  <si>
    <t>555102: SUB.DYD.- reserve</t>
  </si>
  <si>
    <t>555101: SUB.DYD.- didactic limit</t>
  </si>
  <si>
    <t>555100: SUB.DYD.- administration and interdepartamental units</t>
  </si>
  <si>
    <t>*** FINANCING OF ADMINISTRATIVE AND INTERDEPARTAMENTAL TASKS: ***</t>
  </si>
  <si>
    <t xml:space="preserve"> FINANCING OF ADMINISTRATIVE AND INTERDEPARTAMENTAL TASKS</t>
  </si>
  <si>
    <t>519664: Commercialization - revenues</t>
  </si>
  <si>
    <t>519204: Repairs science</t>
  </si>
  <si>
    <t>519203: Limit for repairs of scientific equipment - subsidy</t>
  </si>
  <si>
    <t>519200: Other scientific activity - subsidy</t>
  </si>
  <si>
    <t>518650: Payable doctoral programs</t>
  </si>
  <si>
    <t>518320: A quality-focused subsidy - doctoral scholarships</t>
  </si>
  <si>
    <t>*** SCIENCE FINANCED FROM SUBSIDY: ***</t>
  </si>
  <si>
    <t>SCIENCE FINANCED FROM SUBSIDY</t>
  </si>
  <si>
    <t>512802: BAD.USŁUG.- Department of Microbiology - contract 22106</t>
  </si>
  <si>
    <t>512803: BAD.USŁUG.- Department of Microbiology - contract22107</t>
  </si>
  <si>
    <t>512804: BAD.USŁUG.- Department of Bromatology - contract 16366</t>
  </si>
  <si>
    <t>512805: BAD.USŁUG.- Department of Toxicology - contract 21322</t>
  </si>
  <si>
    <t>512806: BAD.USŁUG.- Department of Immunology - contract 06372</t>
  </si>
  <si>
    <t>512807: BAD.USŁUG.- Department of Biophysics - contract 16362</t>
  </si>
  <si>
    <t>512808: BAD.USŁUG.- Department of Bromatology - contract Emicom</t>
  </si>
  <si>
    <t>512809: BAD.USŁUG. - Department of Pharmacology - contract UM Wrocław</t>
  </si>
  <si>
    <t>512810: BAD.USŁUG.-Department of Regenerative Medicine and Immunoregulation</t>
  </si>
  <si>
    <t>512811: BAD.USŁUG.- Department of Bromatology-contract Eskulap</t>
  </si>
  <si>
    <t>512812: BAD.USŁUG.- Department of Dental Technology-contract MIDENT-STOMA</t>
  </si>
  <si>
    <t>512813: BAD.USŁUG.- Department of Infectious Diseases -EUROASTARS- IMMUDEX Dania</t>
  </si>
  <si>
    <t>512819: BAD.USŁUG-contract ADIUVO Inv.- research LYCOMEGA-1</t>
  </si>
  <si>
    <t>080680: FIN. ST.Own funds from the MUB Foundation</t>
  </si>
  <si>
    <t>zrodlo_finansowania</t>
  </si>
  <si>
    <t>*** Please select Competent Department from the list ***</t>
  </si>
  <si>
    <t>REQUSITION FORM</t>
  </si>
  <si>
    <t>Principal Investigator</t>
  </si>
  <si>
    <t>Confirmation of financing</t>
  </si>
  <si>
    <t xml:space="preserve">The subject of the order will be used for: (determined by the unit confirming financing) </t>
  </si>
  <si>
    <t>To be completed by the applicant / Principal Investigator</t>
  </si>
  <si>
    <t>Office For Science</t>
  </si>
  <si>
    <t>[   ] - (OP) – paid services (including promotional services, sponsorship); purchase of goods or services for resale; projects with planned commercialization of work results, according to the VAT questionnaire not qualified</t>
  </si>
  <si>
    <t>- The applicant fills in the fields marked in yellow</t>
  </si>
  <si>
    <t>- Do not combine purchase categories such as reagents with office supplies or services</t>
  </si>
  <si>
    <t>- Field descriptions can be found in the comments next to the headings</t>
  </si>
  <si>
    <t>Justification of the purchase</t>
  </si>
  <si>
    <t xml:space="preserve">[   ] - (NP.+ZW+OP) – unspecified "mixed" activity, i.e. including all of the abovementioned activities (describe) </t>
  </si>
  <si>
    <t>Project funds</t>
  </si>
  <si>
    <t>Attention! Complete the attachment: Complete the information necessary to purchase the ticket and/or hotel service.</t>
  </si>
  <si>
    <t>- It is recommended to complete the requisition form electronically</t>
  </si>
  <si>
    <t xml:space="preserve">(Order number) </t>
  </si>
  <si>
    <t>(Order date)</t>
  </si>
  <si>
    <t>512817: BAD.USŁUG. - commissioned research- BOWITT</t>
  </si>
  <si>
    <t>512816: BAD.USŁUG.- other units</t>
  </si>
  <si>
    <t>512815: BAD.USŁUG - Department of Pathomorphology - contract Indivumed GmbH Hamburg</t>
  </si>
  <si>
    <t>512814: BAD.USŁUG. - Department of Family Medicine - contract OXFORD</t>
  </si>
  <si>
    <t>518200: Doctoral school - subsidy</t>
  </si>
  <si>
    <t xml:space="preserve">Przychody - Komisja Bioetyczna
</t>
  </si>
  <si>
    <t>Office for Science: ul. Kilińskiego 1, The Branicki Palace</t>
  </si>
  <si>
    <t>International Cooperation Office: ul. Kilińskiego 1, the Branicki Palace, right wing</t>
  </si>
  <si>
    <t>Aid Projects Department or other administrative units designated for carrying out project tasks: ul. Kilińskiego 1, the Branicki Palace, right wing</t>
  </si>
  <si>
    <t>Supply Department: ul. Akademicka 3 (5542)</t>
  </si>
  <si>
    <t>Technology Transfer Office: ul. Kilińskiego 1, the Branicki Palace, right wing</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</si>
</sst>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charset val="238"/>
      <scheme val="minor"/>
    </font>
    <font>
      <sz val="10"/>
      <name val="Calibri"/>
      <family val="2"/>
      <charset val="238"/>
    </font>
    <font>
      <sz val="11"/>
      <color theme="1"/>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F0000"/>
      <name val="Calibri"/>
      <family val="2"/>
      <charset val="238"/>
      <scheme val="minor"/>
    </font>
    <font>
      <sz val="11"/>
      <name val="Calibri"/>
      <family val="2"/>
      <charset val="238"/>
      <scheme val="minor"/>
    </font>
    <font>
      <sz val="10"/>
      <name val="Calibri"/>
      <family val="2"/>
      <charset val="238"/>
      <scheme val="minor"/>
    </font>
    <font>
      <i/>
      <sz val="10"/>
      <name val="Calibri"/>
      <family val="2"/>
      <charset val="238"/>
      <scheme val="minor"/>
    </font>
    <font>
      <sz val="12"/>
      <color theme="1"/>
      <name val="Calibri"/>
      <family val="2"/>
      <charset val="238"/>
      <scheme val="minor"/>
    </font>
    <font>
      <i/>
      <sz val="10"/>
      <color rgb="FFFF0000"/>
      <name val="Calibri"/>
      <family val="2"/>
      <charset val="238"/>
      <scheme val="minor"/>
    </font>
    <font>
      <b/>
      <sz val="9"/>
      <color rgb="FF3F3F3F"/>
      <name val="Calibri"/>
      <family val="2"/>
      <charset val="238"/>
      <scheme val="minor"/>
    </font>
    <font>
      <b/>
      <sz val="11"/>
      <name val="Calibri"/>
      <family val="2"/>
      <charset val="238"/>
      <scheme val="minor"/>
    </font>
    <font>
      <sz val="8"/>
      <name val="Calibri"/>
      <family val="2"/>
      <charset val="238"/>
      <scheme val="minor"/>
    </font>
    <font>
      <b/>
      <sz val="20"/>
      <color rgb="FF3F3F3F"/>
      <name val="Calibri"/>
      <family val="2"/>
      <charset val="238"/>
      <scheme val="minor"/>
    </font>
    <font>
      <sz val="8"/>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0"/>
      <color rgb="FFFF0000"/>
      <name val="Calibri"/>
      <family val="2"/>
      <charset val="238"/>
    </font>
    <font>
      <b/>
      <sz val="8"/>
      <color rgb="FF3F3F3F"/>
      <name val="Calibri"/>
      <family val="2"/>
      <charset val="238"/>
      <scheme val="minor"/>
    </font>
    <font>
      <sz val="9"/>
      <name val="Calibri"/>
      <family val="2"/>
      <charset val="238"/>
      <scheme val="minor"/>
    </font>
    <font>
      <sz val="9"/>
      <color rgb="FFFF0000"/>
      <name val="Calibri"/>
      <family val="2"/>
      <charset val="238"/>
      <scheme val="minor"/>
    </font>
    <font>
      <b/>
      <sz val="11"/>
      <color theme="1"/>
      <name val="Calibri"/>
      <family val="2"/>
      <charset val="238"/>
      <scheme val="minor"/>
    </font>
    <font>
      <sz val="11"/>
      <color rgb="FF3F3F3F"/>
      <name val="Calibri"/>
      <family val="2"/>
      <charset val="238"/>
      <scheme val="minor"/>
    </font>
    <font>
      <b/>
      <sz val="11"/>
      <color theme="0" tint="-4.9989318521683403E-2"/>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b/>
      <sz val="12"/>
      <color rgb="FF3F3F3F"/>
      <name val="Calibri"/>
      <family val="2"/>
      <charset val="238"/>
      <scheme val="minor"/>
    </font>
    <font>
      <b/>
      <sz val="14"/>
      <color theme="0"/>
      <name val="Calibri"/>
      <family val="2"/>
      <charset val="238"/>
      <scheme val="minor"/>
    </font>
    <font>
      <sz val="11"/>
      <color theme="1"/>
      <name val="Calibri"/>
      <family val="2"/>
      <charset val="238"/>
      <scheme val="minor"/>
    </font>
    <font>
      <sz val="11"/>
      <name val="Calibri"/>
      <family val="2"/>
      <charset val="238"/>
      <scheme val="minor"/>
    </font>
    <font>
      <b/>
      <sz val="12"/>
      <color theme="1"/>
      <name val="Calibri"/>
      <family val="2"/>
      <charset val="238"/>
      <scheme val="minor"/>
    </font>
    <font>
      <i/>
      <sz val="9"/>
      <color rgb="FF7F7F7F"/>
      <name val="Calibri"/>
      <family val="2"/>
      <charset val="238"/>
      <scheme val="minor"/>
    </font>
    <font>
      <b/>
      <sz val="14"/>
      <name val="Calibri"/>
      <family val="2"/>
      <charset val="238"/>
      <scheme val="minor"/>
    </font>
    <font>
      <sz val="9"/>
      <color indexed="81"/>
      <name val="Tahoma"/>
      <family val="2"/>
      <charset val="238"/>
    </font>
    <font>
      <b/>
      <sz val="9"/>
      <color indexed="81"/>
      <name val="Tahoma"/>
      <family val="2"/>
      <charset val="238"/>
    </font>
    <font>
      <b/>
      <sz val="28"/>
      <name val="Calibri"/>
      <family val="2"/>
      <charset val="238"/>
      <scheme val="minor"/>
    </font>
    <font>
      <sz val="11"/>
      <name val="Calibri"/>
      <family val="2"/>
      <charset val="238"/>
      <scheme val="minor"/>
    </font>
  </fonts>
  <fills count="10">
    <fill>
      <patternFill patternType="none"/>
    </fill>
    <fill>
      <patternFill patternType="gray125"/>
    </fill>
    <fill>
      <patternFill patternType="solid">
        <fgColor rgb="FFF2F2F2"/>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0.249977111117893"/>
        <bgColor indexed="64"/>
      </patternFill>
    </fill>
  </fills>
  <borders count="79">
    <border>
      <left/>
      <right/>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B2B2B2"/>
      </left>
      <right style="thin">
        <color rgb="FFB2B2B2"/>
      </right>
      <top style="thin">
        <color rgb="FFB2B2B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rgb="FF3F3F3F"/>
      </top>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B2B2B2"/>
      </right>
      <top style="thin">
        <color rgb="FFB2B2B2"/>
      </top>
      <bottom style="thin">
        <color rgb="FFB2B2B2"/>
      </bottom>
      <diagonal/>
    </border>
    <border>
      <left style="thin">
        <color indexed="64"/>
      </left>
      <right style="medium">
        <color indexed="64"/>
      </right>
      <top style="thin">
        <color theme="0" tint="-0.34998626667073579"/>
      </top>
      <bottom style="thin">
        <color theme="0" tint="-0.34998626667073579"/>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indexed="64"/>
      </left>
      <right style="medium">
        <color indexed="64"/>
      </right>
      <top style="thin">
        <color theme="0" tint="-0.34998626667073579"/>
      </top>
      <bottom style="medium">
        <color indexed="64"/>
      </bottom>
      <diagonal/>
    </border>
    <border>
      <left style="thin">
        <color rgb="FFB2B2B2"/>
      </left>
      <right style="thin">
        <color rgb="FFB2B2B2"/>
      </right>
      <top/>
      <bottom style="thin">
        <color rgb="FFB2B2B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3F3F3F"/>
      </left>
      <right style="thin">
        <color rgb="FF3F3F3F"/>
      </right>
      <top style="thin">
        <color rgb="FF3F3F3F"/>
      </top>
      <bottom style="medium">
        <color indexed="64"/>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theme="8" tint="0.39997558519241921"/>
      </top>
      <bottom style="thin">
        <color theme="8" tint="0.39997558519241921"/>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indexed="64"/>
      </left>
      <right style="medium">
        <color indexed="64"/>
      </right>
      <top/>
      <bottom style="medium">
        <color indexed="64"/>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indexed="64"/>
      </left>
      <right style="medium">
        <color indexed="64"/>
      </right>
      <top style="medium">
        <color indexed="64"/>
      </top>
      <bottom style="thin">
        <color theme="0" tint="-0.34998626667073579"/>
      </bottom>
      <diagonal/>
    </border>
    <border>
      <left style="thin">
        <color rgb="FFB2B2B2"/>
      </left>
      <right style="thin">
        <color rgb="FFB2B2B2"/>
      </right>
      <top/>
      <bottom style="medium">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style="thin">
        <color rgb="FF3F3F3F"/>
      </left>
      <right/>
      <top style="thin">
        <color rgb="FFB2B2B2"/>
      </top>
      <bottom style="medium">
        <color indexed="64"/>
      </bottom>
      <diagonal/>
    </border>
    <border>
      <left/>
      <right/>
      <top style="thin">
        <color rgb="FFB2B2B2"/>
      </top>
      <bottom style="medium">
        <color indexed="64"/>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medium">
        <color indexed="64"/>
      </left>
      <right style="thin">
        <color rgb="FF3F3F3F"/>
      </right>
      <top style="thin">
        <color rgb="FF3F3F3F"/>
      </top>
      <bottom style="thin">
        <color rgb="FF3F3F3F"/>
      </bottom>
      <diagonal/>
    </border>
    <border>
      <left style="thin">
        <color rgb="FFB2B2B2"/>
      </left>
      <right style="medium">
        <color indexed="64"/>
      </right>
      <top style="thin">
        <color rgb="FFB2B2B2"/>
      </top>
      <bottom style="thin">
        <color rgb="FFB2B2B2"/>
      </bottom>
      <diagonal/>
    </border>
    <border>
      <left style="medium">
        <color indexed="64"/>
      </left>
      <right style="thin">
        <color rgb="FF3F3F3F"/>
      </right>
      <top style="thin">
        <color rgb="FF3F3F3F"/>
      </top>
      <bottom style="medium">
        <color indexed="64"/>
      </bottom>
      <diagonal/>
    </border>
    <border>
      <left/>
      <right style="medium">
        <color indexed="64"/>
      </right>
      <top style="thin">
        <color rgb="FFB2B2B2"/>
      </top>
      <bottom style="medium">
        <color indexed="64"/>
      </bottom>
      <diagonal/>
    </border>
    <border>
      <left style="thin">
        <color indexed="64"/>
      </left>
      <right style="medium">
        <color indexed="64"/>
      </right>
      <top style="medium">
        <color indexed="64"/>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theme="0" tint="-0.499984740745262"/>
      </left>
      <right/>
      <top style="thin">
        <color rgb="FF3F3F3F"/>
      </top>
      <bottom style="thin">
        <color theme="0" tint="-0.499984740745262"/>
      </bottom>
      <diagonal/>
    </border>
    <border>
      <left/>
      <right/>
      <top style="thin">
        <color rgb="FF3F3F3F"/>
      </top>
      <bottom style="thin">
        <color theme="0" tint="-0.499984740745262"/>
      </bottom>
      <diagonal/>
    </border>
    <border>
      <left/>
      <right style="thin">
        <color theme="0" tint="-0.499984740745262"/>
      </right>
      <top style="thin">
        <color rgb="FF3F3F3F"/>
      </top>
      <bottom style="thin">
        <color theme="0" tint="-0.499984740745262"/>
      </bottom>
      <diagonal/>
    </border>
  </borders>
  <cellStyleXfs count="7">
    <xf numFmtId="0" fontId="0" fillId="0" borderId="0"/>
    <xf numFmtId="0" fontId="11" fillId="2" borderId="3" applyNumberFormat="0" applyAlignment="0" applyProtection="0"/>
    <xf numFmtId="0" fontId="4" fillId="2" borderId="2" applyNumberFormat="0" applyAlignment="0" applyProtection="0"/>
    <xf numFmtId="0" fontId="2" fillId="3" borderId="4" applyNumberFormat="0" applyFont="0" applyAlignment="0" applyProtection="0"/>
    <xf numFmtId="0" fontId="25" fillId="0" borderId="5"/>
    <xf numFmtId="0" fontId="33" fillId="0" borderId="0" applyNumberFormat="0" applyFill="0" applyBorder="0" applyAlignment="0" applyProtection="0"/>
    <xf numFmtId="0" fontId="21" fillId="0" borderId="0" applyNumberFormat="0" applyFill="0" applyBorder="0" applyAlignment="0" applyProtection="0"/>
  </cellStyleXfs>
  <cellXfs count="246">
    <xf numFmtId="0" fontId="0" fillId="0" borderId="0" xfId="0"/>
    <xf numFmtId="0" fontId="6" fillId="6" borderId="0" xfId="0" applyFont="1" applyFill="1" applyProtection="1"/>
    <xf numFmtId="0" fontId="5" fillId="6" borderId="0" xfId="0" applyFont="1" applyFill="1" applyProtection="1"/>
    <xf numFmtId="0" fontId="6" fillId="4" borderId="9" xfId="0" applyFont="1" applyFill="1" applyBorder="1" applyProtection="1"/>
    <xf numFmtId="0" fontId="6" fillId="4" borderId="0" xfId="0" applyFont="1" applyFill="1" applyBorder="1" applyProtection="1"/>
    <xf numFmtId="0" fontId="5" fillId="4" borderId="10" xfId="0" applyFont="1" applyFill="1" applyBorder="1" applyProtection="1"/>
    <xf numFmtId="0" fontId="5" fillId="4" borderId="9" xfId="0" applyFont="1" applyFill="1" applyBorder="1" applyProtection="1"/>
    <xf numFmtId="0" fontId="6" fillId="4" borderId="9"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5" fillId="6" borderId="0" xfId="0" applyFont="1" applyFill="1" applyAlignment="1" applyProtection="1">
      <alignment horizontal="center" vertical="center"/>
    </xf>
    <xf numFmtId="0" fontId="12" fillId="4" borderId="9" xfId="0" applyFont="1" applyFill="1" applyBorder="1" applyAlignment="1" applyProtection="1">
      <alignment vertical="center"/>
    </xf>
    <xf numFmtId="0" fontId="16" fillId="4" borderId="10" xfId="0" applyFont="1" applyFill="1" applyBorder="1" applyAlignment="1" applyProtection="1">
      <alignment vertical="center"/>
    </xf>
    <xf numFmtId="0" fontId="16" fillId="6" borderId="0" xfId="0" applyFont="1" applyFill="1" applyAlignment="1" applyProtection="1">
      <alignment vertical="center"/>
    </xf>
    <xf numFmtId="0" fontId="21" fillId="4" borderId="10" xfId="0" applyFont="1" applyFill="1" applyBorder="1" applyProtection="1"/>
    <xf numFmtId="0" fontId="21" fillId="6" borderId="0" xfId="0" applyFont="1" applyFill="1" applyProtection="1"/>
    <xf numFmtId="0" fontId="21" fillId="6" borderId="0" xfId="0" applyFont="1" applyFill="1" applyAlignment="1" applyProtection="1">
      <alignment wrapText="1"/>
    </xf>
    <xf numFmtId="0" fontId="15" fillId="6" borderId="0" xfId="0" applyFont="1" applyFill="1" applyAlignment="1" applyProtection="1">
      <alignment wrapText="1"/>
    </xf>
    <xf numFmtId="0" fontId="7" fillId="4" borderId="9" xfId="0" applyFont="1" applyFill="1" applyBorder="1" applyProtection="1"/>
    <xf numFmtId="0" fontId="7" fillId="4" borderId="0" xfId="0" applyFont="1" applyFill="1" applyBorder="1" applyProtection="1"/>
    <xf numFmtId="0" fontId="17" fillId="6" borderId="0" xfId="0" applyFont="1" applyFill="1" applyProtection="1"/>
    <xf numFmtId="0" fontId="0" fillId="4" borderId="9" xfId="0" applyFill="1" applyBorder="1" applyProtection="1"/>
    <xf numFmtId="0" fontId="0" fillId="4" borderId="0" xfId="0" applyFill="1" applyBorder="1" applyProtection="1"/>
    <xf numFmtId="0" fontId="18" fillId="4" borderId="10" xfId="0" applyFont="1" applyFill="1" applyBorder="1" applyProtection="1"/>
    <xf numFmtId="0" fontId="18" fillId="6" borderId="0" xfId="0" applyFont="1" applyFill="1" applyProtection="1"/>
    <xf numFmtId="0" fontId="10" fillId="4" borderId="10" xfId="0" applyFont="1" applyFill="1" applyBorder="1" applyProtection="1"/>
    <xf numFmtId="0" fontId="10" fillId="6" borderId="0" xfId="0" applyFont="1" applyFill="1" applyProtection="1"/>
    <xf numFmtId="0" fontId="6" fillId="4" borderId="0" xfId="0" applyFont="1" applyFill="1" applyProtection="1"/>
    <xf numFmtId="0" fontId="0" fillId="4" borderId="0" xfId="0" applyFill="1" applyProtection="1"/>
    <xf numFmtId="0" fontId="5" fillId="4" borderId="0" xfId="0" applyFont="1" applyFill="1" applyProtection="1"/>
    <xf numFmtId="0" fontId="8" fillId="4" borderId="0" xfId="0" applyFont="1" applyFill="1" applyProtection="1"/>
    <xf numFmtId="0" fontId="6" fillId="6" borderId="0" xfId="0" applyFont="1" applyFill="1" applyAlignment="1" applyProtection="1">
      <alignment horizontal="center" vertical="center"/>
    </xf>
    <xf numFmtId="0" fontId="6" fillId="4" borderId="0" xfId="0" applyFont="1" applyFill="1" applyAlignment="1" applyProtection="1">
      <alignment horizontal="center" vertical="center"/>
    </xf>
    <xf numFmtId="0" fontId="14" fillId="4" borderId="0" xfId="1" applyFont="1" applyFill="1" applyBorder="1" applyAlignment="1" applyProtection="1">
      <alignment vertical="center"/>
    </xf>
    <xf numFmtId="0" fontId="12" fillId="6" borderId="0" xfId="0" applyFont="1" applyFill="1" applyAlignment="1" applyProtection="1">
      <alignment vertical="center"/>
    </xf>
    <xf numFmtId="0" fontId="12" fillId="4" borderId="0" xfId="0" applyFont="1" applyFill="1" applyAlignment="1" applyProtection="1">
      <alignment vertical="center"/>
    </xf>
    <xf numFmtId="0" fontId="20" fillId="6" borderId="0" xfId="0" applyFont="1" applyFill="1" applyProtection="1"/>
    <xf numFmtId="0" fontId="20" fillId="4" borderId="0" xfId="0" applyFont="1" applyFill="1" applyProtection="1"/>
    <xf numFmtId="0" fontId="20" fillId="6" borderId="0" xfId="0" applyFont="1" applyFill="1" applyAlignment="1" applyProtection="1">
      <alignment wrapText="1"/>
    </xf>
    <xf numFmtId="0" fontId="20" fillId="4" borderId="0" xfId="0" applyFont="1" applyFill="1" applyAlignment="1" applyProtection="1">
      <alignment wrapText="1"/>
    </xf>
    <xf numFmtId="0" fontId="13" fillId="6" borderId="0" xfId="0" applyFont="1" applyFill="1" applyAlignment="1" applyProtection="1">
      <alignment wrapText="1"/>
    </xf>
    <xf numFmtId="0" fontId="13" fillId="4" borderId="0" xfId="0" applyFont="1" applyFill="1" applyAlignment="1" applyProtection="1">
      <alignment wrapText="1"/>
    </xf>
    <xf numFmtId="0" fontId="0" fillId="0" borderId="0" xfId="0" applyProtection="1"/>
    <xf numFmtId="0" fontId="7" fillId="6" borderId="0" xfId="0" applyFont="1" applyFill="1" applyProtection="1"/>
    <xf numFmtId="0" fontId="7" fillId="4" borderId="0" xfId="0" applyFont="1" applyFill="1" applyProtection="1"/>
    <xf numFmtId="0" fontId="1" fillId="6" borderId="0" xfId="0" applyFont="1" applyFill="1" applyProtection="1"/>
    <xf numFmtId="0" fontId="1" fillId="4" borderId="0" xfId="0" applyFont="1" applyFill="1" applyProtection="1"/>
    <xf numFmtId="0" fontId="8" fillId="6" borderId="0" xfId="0" applyFont="1" applyFill="1" applyProtection="1"/>
    <xf numFmtId="0" fontId="8" fillId="5" borderId="0" xfId="0" applyFont="1" applyFill="1" applyProtection="1"/>
    <xf numFmtId="0" fontId="5" fillId="7" borderId="0" xfId="0" applyFont="1" applyFill="1" applyProtection="1"/>
    <xf numFmtId="0" fontId="5" fillId="7" borderId="0" xfId="0" applyFont="1" applyFill="1" applyAlignment="1" applyProtection="1">
      <alignment horizontal="center" vertical="center"/>
    </xf>
    <xf numFmtId="0" fontId="16" fillId="7" borderId="0" xfId="0" applyFont="1" applyFill="1" applyAlignment="1" applyProtection="1">
      <alignment vertical="center"/>
    </xf>
    <xf numFmtId="0" fontId="21" fillId="7" borderId="0" xfId="0" applyFont="1" applyFill="1" applyProtection="1"/>
    <xf numFmtId="0" fontId="21" fillId="7" borderId="0" xfId="0" applyFont="1" applyFill="1" applyAlignment="1" applyProtection="1">
      <alignment wrapText="1"/>
    </xf>
    <xf numFmtId="0" fontId="15" fillId="7" borderId="0" xfId="0" applyFont="1" applyFill="1" applyAlignment="1" applyProtection="1">
      <alignment wrapText="1"/>
    </xf>
    <xf numFmtId="0" fontId="17" fillId="7" borderId="0" xfId="0" applyFont="1" applyFill="1" applyProtection="1"/>
    <xf numFmtId="0" fontId="18" fillId="7" borderId="0" xfId="0" applyFont="1" applyFill="1" applyProtection="1"/>
    <xf numFmtId="0" fontId="10" fillId="7" borderId="0" xfId="0" applyFont="1" applyFill="1" applyProtection="1"/>
    <xf numFmtId="0" fontId="12" fillId="4" borderId="0" xfId="0" applyFont="1" applyFill="1" applyBorder="1" applyAlignment="1" applyProtection="1">
      <alignment vertical="center"/>
    </xf>
    <xf numFmtId="0" fontId="6" fillId="6" borderId="0" xfId="0" applyFont="1" applyFill="1" applyAlignment="1" applyProtection="1">
      <alignment horizontal="left"/>
    </xf>
    <xf numFmtId="0" fontId="6" fillId="4" borderId="0" xfId="0" applyFont="1" applyFill="1" applyAlignment="1" applyProtection="1">
      <alignment horizontal="left"/>
    </xf>
    <xf numFmtId="0" fontId="6" fillId="4" borderId="9" xfId="0" applyFont="1" applyFill="1" applyBorder="1" applyAlignment="1" applyProtection="1">
      <alignment horizontal="left"/>
    </xf>
    <xf numFmtId="0" fontId="5" fillId="4" borderId="10" xfId="0" applyFont="1" applyFill="1" applyBorder="1" applyAlignment="1" applyProtection="1">
      <alignment horizontal="left"/>
    </xf>
    <xf numFmtId="0" fontId="5" fillId="7" borderId="0" xfId="0" applyFont="1" applyFill="1" applyAlignment="1" applyProtection="1">
      <alignment horizontal="left"/>
    </xf>
    <xf numFmtId="0" fontId="5" fillId="6" borderId="0" xfId="0" applyFont="1" applyFill="1" applyAlignment="1" applyProtection="1">
      <alignment horizontal="left"/>
    </xf>
    <xf numFmtId="0" fontId="3" fillId="4" borderId="0" xfId="1" applyFont="1" applyFill="1" applyBorder="1" applyAlignment="1" applyProtection="1">
      <alignment horizontal="left"/>
    </xf>
    <xf numFmtId="0" fontId="22" fillId="0" borderId="0" xfId="0" applyFont="1" applyAlignment="1" applyProtection="1">
      <alignment horizontal="left"/>
    </xf>
    <xf numFmtId="0" fontId="22" fillId="7" borderId="0" xfId="0" applyFont="1" applyFill="1" applyAlignment="1" applyProtection="1">
      <alignment horizontal="left"/>
    </xf>
    <xf numFmtId="0" fontId="11" fillId="2" borderId="0" xfId="1" applyFont="1" applyBorder="1" applyAlignment="1" applyProtection="1">
      <alignment horizontal="center" vertical="center" wrapText="1"/>
    </xf>
    <xf numFmtId="0" fontId="19" fillId="2" borderId="0" xfId="1" applyFont="1" applyBorder="1" applyAlignment="1" applyProtection="1">
      <alignment horizontal="center" vertical="center" wrapText="1"/>
    </xf>
    <xf numFmtId="4" fontId="22" fillId="2" borderId="0" xfId="2" applyNumberFormat="1" applyFont="1" applyBorder="1" applyProtection="1"/>
    <xf numFmtId="0" fontId="20" fillId="4" borderId="0" xfId="0" applyFont="1" applyFill="1" applyBorder="1" applyProtection="1"/>
    <xf numFmtId="0" fontId="20" fillId="4" borderId="0" xfId="0" applyFont="1" applyFill="1" applyBorder="1" applyAlignment="1" applyProtection="1">
      <alignment wrapText="1"/>
    </xf>
    <xf numFmtId="0" fontId="24" fillId="6" borderId="0" xfId="0" applyFont="1" applyFill="1" applyAlignment="1" applyProtection="1">
      <alignment vertical="center"/>
    </xf>
    <xf numFmtId="0" fontId="33" fillId="4" borderId="1" xfId="5" applyFill="1" applyBorder="1" applyAlignment="1" applyProtection="1">
      <alignment horizontal="center" vertical="center"/>
    </xf>
    <xf numFmtId="0" fontId="0" fillId="0" borderId="0" xfId="0" applyFont="1" applyAlignment="1">
      <alignment vertical="center"/>
    </xf>
    <xf numFmtId="0" fontId="2" fillId="3" borderId="4" xfId="3" applyFont="1" applyBorder="1" applyAlignment="1" applyProtection="1">
      <alignment horizontal="left"/>
      <protection locked="0"/>
    </xf>
    <xf numFmtId="0" fontId="23" fillId="3" borderId="4" xfId="3" applyFont="1" applyBorder="1" applyAlignment="1" applyProtection="1">
      <alignment horizontal="left"/>
      <protection locked="0"/>
    </xf>
    <xf numFmtId="0" fontId="2" fillId="3" borderId="31" xfId="3" applyFont="1" applyBorder="1" applyAlignment="1" applyProtection="1">
      <alignment horizontal="left"/>
      <protection locked="0"/>
    </xf>
    <xf numFmtId="0" fontId="0" fillId="3" borderId="4" xfId="3" applyFont="1" applyBorder="1" applyAlignment="1" applyProtection="1">
      <alignment horizontal="left"/>
      <protection locked="0"/>
    </xf>
    <xf numFmtId="4" fontId="22" fillId="2" borderId="32" xfId="2" applyNumberFormat="1" applyFont="1" applyBorder="1" applyProtection="1"/>
    <xf numFmtId="0" fontId="2" fillId="3" borderId="33" xfId="3" applyFont="1" applyBorder="1" applyAlignment="1" applyProtection="1">
      <alignment horizontal="left"/>
      <protection locked="0"/>
    </xf>
    <xf numFmtId="0" fontId="2" fillId="3" borderId="34" xfId="3" applyFont="1" applyBorder="1" applyAlignment="1" applyProtection="1">
      <alignment horizontal="left"/>
      <protection locked="0"/>
    </xf>
    <xf numFmtId="0" fontId="23" fillId="3" borderId="34" xfId="3" applyFont="1" applyBorder="1" applyAlignment="1" applyProtection="1">
      <alignment horizontal="left"/>
      <protection locked="0"/>
    </xf>
    <xf numFmtId="4" fontId="22" fillId="2" borderId="35" xfId="2" applyNumberFormat="1" applyFont="1" applyBorder="1" applyProtection="1"/>
    <xf numFmtId="0" fontId="2" fillId="3" borderId="36" xfId="3" applyFont="1" applyBorder="1" applyAlignment="1" applyProtection="1">
      <alignment horizontal="left"/>
      <protection locked="0"/>
    </xf>
    <xf numFmtId="0" fontId="12"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horizontal="justify" vertical="center"/>
    </xf>
    <xf numFmtId="0" fontId="0" fillId="0" borderId="0" xfId="0" applyFont="1" applyFill="1" applyAlignment="1">
      <alignment vertical="center"/>
    </xf>
    <xf numFmtId="0" fontId="22" fillId="0" borderId="0" xfId="0" applyFont="1" applyFill="1" applyAlignment="1">
      <alignment vertical="center"/>
    </xf>
    <xf numFmtId="0" fontId="0" fillId="0" borderId="0" xfId="0" applyFont="1" applyFill="1" applyAlignment="1">
      <alignment horizontal="justify" vertical="center"/>
    </xf>
    <xf numFmtId="0" fontId="6" fillId="0" borderId="48" xfId="0" applyFont="1" applyFill="1" applyBorder="1" applyAlignment="1">
      <alignment vertical="center"/>
    </xf>
    <xf numFmtId="0" fontId="0" fillId="8"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0" fillId="9" borderId="0" xfId="0" applyFont="1" applyFill="1" applyAlignment="1">
      <alignment vertical="center"/>
    </xf>
    <xf numFmtId="0" fontId="12" fillId="6" borderId="0" xfId="0" applyFont="1" applyFill="1" applyAlignment="1">
      <alignment vertical="center"/>
    </xf>
    <xf numFmtId="0" fontId="6" fillId="6" borderId="0" xfId="0" applyFont="1" applyFill="1" applyAlignment="1">
      <alignment vertical="center"/>
    </xf>
    <xf numFmtId="0" fontId="6" fillId="6" borderId="0" xfId="0" applyFont="1" applyFill="1" applyAlignment="1">
      <alignment vertical="center" wrapText="1"/>
    </xf>
    <xf numFmtId="0" fontId="0" fillId="6" borderId="0" xfId="0" applyFont="1" applyFill="1" applyAlignment="1">
      <alignment vertical="center"/>
    </xf>
    <xf numFmtId="0" fontId="29" fillId="8" borderId="0" xfId="0" applyFont="1" applyFill="1" applyAlignment="1">
      <alignment vertical="center" wrapText="1"/>
    </xf>
    <xf numFmtId="0" fontId="29" fillId="8" borderId="0" xfId="4" applyFont="1" applyFill="1" applyBorder="1" applyAlignment="1">
      <alignment vertical="center" wrapText="1"/>
    </xf>
    <xf numFmtId="0" fontId="29" fillId="8" borderId="5" xfId="4" applyFont="1" applyFill="1" applyAlignment="1">
      <alignment wrapText="1"/>
    </xf>
    <xf numFmtId="0" fontId="29" fillId="9" borderId="0" xfId="0" applyFont="1" applyFill="1" applyAlignment="1">
      <alignment vertical="center" wrapText="1"/>
    </xf>
    <xf numFmtId="0" fontId="26" fillId="0" borderId="49" xfId="4" applyFont="1" applyFill="1" applyBorder="1"/>
    <xf numFmtId="0" fontId="26" fillId="0" borderId="50" xfId="4" applyFont="1" applyFill="1" applyBorder="1" applyAlignment="1"/>
    <xf numFmtId="0" fontId="26" fillId="0" borderId="51" xfId="4" applyFont="1" applyFill="1" applyBorder="1"/>
    <xf numFmtId="0" fontId="26" fillId="0" borderId="5" xfId="4" applyFont="1" applyFill="1" applyAlignment="1"/>
    <xf numFmtId="0" fontId="25" fillId="0" borderId="5" xfId="4" applyFill="1"/>
    <xf numFmtId="0" fontId="25" fillId="0" borderId="5" xfId="4" applyFill="1" applyAlignment="1"/>
    <xf numFmtId="0" fontId="25" fillId="0" borderId="28" xfId="4" applyFill="1" applyBorder="1"/>
    <xf numFmtId="0" fontId="26" fillId="0" borderId="5" xfId="4" applyFont="1" applyFill="1"/>
    <xf numFmtId="0" fontId="25" fillId="0" borderId="5" xfId="4" applyFill="1" applyBorder="1"/>
    <xf numFmtId="0" fontId="30" fillId="0" borderId="0" xfId="0" applyFont="1" applyFill="1" applyAlignment="1">
      <alignment vertical="center"/>
    </xf>
    <xf numFmtId="4" fontId="22" fillId="2" borderId="54" xfId="2" applyNumberFormat="1" applyFont="1" applyBorder="1" applyProtection="1"/>
    <xf numFmtId="0" fontId="2" fillId="3" borderId="55" xfId="3" applyFont="1" applyBorder="1" applyAlignment="1" applyProtection="1">
      <alignment horizontal="left" wrapText="1"/>
      <protection locked="0"/>
    </xf>
    <xf numFmtId="0" fontId="0" fillId="3" borderId="56" xfId="3" applyFont="1" applyBorder="1" applyAlignment="1" applyProtection="1">
      <alignment horizontal="left" wrapText="1"/>
      <protection locked="0"/>
    </xf>
    <xf numFmtId="0" fontId="2" fillId="3" borderId="56" xfId="3" applyFont="1" applyBorder="1" applyAlignment="1" applyProtection="1">
      <alignment horizontal="left" wrapText="1"/>
      <protection locked="0"/>
    </xf>
    <xf numFmtId="0" fontId="2" fillId="3" borderId="56" xfId="3" applyFont="1" applyBorder="1" applyAlignment="1" applyProtection="1">
      <alignment horizontal="left"/>
      <protection locked="0"/>
    </xf>
    <xf numFmtId="0" fontId="23" fillId="3" borderId="56" xfId="3" applyFont="1" applyBorder="1" applyAlignment="1" applyProtection="1">
      <alignment horizontal="left"/>
      <protection locked="0"/>
    </xf>
    <xf numFmtId="4" fontId="22" fillId="2" borderId="57" xfId="2" applyNumberFormat="1" applyFont="1" applyBorder="1" applyProtection="1"/>
    <xf numFmtId="0" fontId="2" fillId="3" borderId="58" xfId="3" applyFont="1" applyBorder="1" applyAlignment="1" applyProtection="1">
      <alignment horizontal="left"/>
      <protection locked="0"/>
    </xf>
    <xf numFmtId="0" fontId="26" fillId="0" borderId="15" xfId="4" applyFont="1" applyFill="1" applyBorder="1" applyProtection="1">
      <protection hidden="1"/>
    </xf>
    <xf numFmtId="0" fontId="26" fillId="0" borderId="5" xfId="4" applyFont="1" applyFill="1" applyAlignment="1" applyProtection="1">
      <protection hidden="1"/>
    </xf>
    <xf numFmtId="0" fontId="26" fillId="0" borderId="14" xfId="4" applyFont="1" applyFill="1" applyBorder="1" applyProtection="1">
      <protection hidden="1"/>
    </xf>
    <xf numFmtId="0" fontId="25" fillId="0" borderId="15" xfId="4" applyFill="1" applyBorder="1" applyProtection="1">
      <protection hidden="1"/>
    </xf>
    <xf numFmtId="0" fontId="25" fillId="0" borderId="5" xfId="4" applyFill="1" applyProtection="1">
      <protection hidden="1"/>
    </xf>
    <xf numFmtId="0" fontId="25" fillId="0" borderId="14" xfId="4" applyFill="1" applyBorder="1" applyProtection="1">
      <protection hidden="1"/>
    </xf>
    <xf numFmtId="0" fontId="25" fillId="0" borderId="5" xfId="4" applyFill="1" applyAlignment="1" applyProtection="1">
      <protection hidden="1"/>
    </xf>
    <xf numFmtId="0" fontId="25" fillId="0" borderId="14" xfId="4" applyFill="1" applyBorder="1" applyAlignment="1" applyProtection="1">
      <protection hidden="1"/>
    </xf>
    <xf numFmtId="0" fontId="25" fillId="0" borderId="15" xfId="4" applyFill="1" applyBorder="1" applyAlignment="1" applyProtection="1">
      <protection hidden="1"/>
    </xf>
    <xf numFmtId="0" fontId="25" fillId="0" borderId="52" xfId="4" applyFill="1" applyBorder="1" applyProtection="1">
      <protection hidden="1"/>
    </xf>
    <xf numFmtId="0" fontId="25" fillId="0" borderId="28" xfId="4" applyFill="1" applyBorder="1" applyProtection="1">
      <protection hidden="1"/>
    </xf>
    <xf numFmtId="0" fontId="25" fillId="0" borderId="53" xfId="4" applyFill="1" applyBorder="1" applyProtection="1">
      <protection hidden="1"/>
    </xf>
    <xf numFmtId="0" fontId="20" fillId="6" borderId="0" xfId="0" applyFont="1" applyFill="1" applyAlignment="1" applyProtection="1">
      <alignment vertical="center"/>
    </xf>
    <xf numFmtId="0" fontId="20" fillId="4" borderId="0" xfId="0" applyFont="1" applyFill="1" applyAlignment="1" applyProtection="1">
      <alignment vertical="center"/>
    </xf>
    <xf numFmtId="0" fontId="27" fillId="4" borderId="0" xfId="0" applyFont="1" applyFill="1" applyAlignment="1" applyProtection="1">
      <alignment vertical="center"/>
    </xf>
    <xf numFmtId="0" fontId="20" fillId="4" borderId="9" xfId="0" applyFont="1" applyFill="1" applyBorder="1" applyAlignment="1" applyProtection="1">
      <alignment vertical="center"/>
    </xf>
    <xf numFmtId="0" fontId="20" fillId="4" borderId="0" xfId="0" applyFont="1" applyFill="1" applyBorder="1" applyAlignment="1" applyProtection="1">
      <alignment vertical="center"/>
    </xf>
    <xf numFmtId="0" fontId="21" fillId="4" borderId="10" xfId="0" applyFont="1" applyFill="1" applyBorder="1" applyAlignment="1" applyProtection="1">
      <alignment vertical="center"/>
    </xf>
    <xf numFmtId="0" fontId="21" fillId="7" borderId="0" xfId="0" applyFont="1" applyFill="1" applyAlignment="1" applyProtection="1">
      <alignment vertical="center"/>
    </xf>
    <xf numFmtId="0" fontId="21" fillId="6" borderId="0" xfId="0" applyFont="1" applyFill="1" applyAlignment="1" applyProtection="1">
      <alignment vertical="center"/>
    </xf>
    <xf numFmtId="0" fontId="0" fillId="3" borderId="4" xfId="3" applyFont="1" applyBorder="1" applyAlignment="1" applyProtection="1">
      <alignment horizontal="left" vertical="top" wrapText="1"/>
      <protection locked="0"/>
    </xf>
    <xf numFmtId="0" fontId="31" fillId="0" borderId="0" xfId="0" applyFont="1" applyFill="1" applyAlignment="1">
      <alignment vertical="center"/>
    </xf>
    <xf numFmtId="0" fontId="31" fillId="0" borderId="0" xfId="0" applyFont="1" applyFill="1" applyAlignment="1">
      <alignment vertical="center" wrapText="1"/>
    </xf>
    <xf numFmtId="0" fontId="33" fillId="4" borderId="0" xfId="5" applyFill="1" applyAlignment="1" applyProtection="1">
      <alignment vertical="center"/>
    </xf>
    <xf numFmtId="0" fontId="34" fillId="4" borderId="0" xfId="0" applyFont="1" applyFill="1" applyAlignment="1" applyProtection="1">
      <alignment horizontal="center" vertical="center"/>
    </xf>
    <xf numFmtId="0" fontId="37" fillId="4" borderId="0" xfId="0" applyFont="1" applyFill="1" applyBorder="1" applyAlignment="1" applyProtection="1">
      <alignment horizontal="right" vertical="center"/>
    </xf>
    <xf numFmtId="0" fontId="3" fillId="3" borderId="56" xfId="3" applyFont="1" applyBorder="1" applyAlignment="1" applyProtection="1">
      <alignment vertical="center"/>
      <protection locked="0"/>
    </xf>
    <xf numFmtId="0" fontId="12" fillId="3" borderId="4" xfId="3" applyFont="1" applyBorder="1" applyAlignment="1" applyProtection="1">
      <alignment horizontal="left" vertical="center" wrapText="1"/>
      <protection locked="0"/>
    </xf>
    <xf numFmtId="0" fontId="12" fillId="3" borderId="34" xfId="3" applyFont="1" applyBorder="1" applyAlignment="1" applyProtection="1">
      <alignment horizontal="left" vertical="center" wrapText="1"/>
      <protection locked="0"/>
    </xf>
    <xf numFmtId="0" fontId="11" fillId="4" borderId="3" xfId="1" applyFill="1" applyBorder="1" applyAlignment="1" applyProtection="1">
      <alignment vertical="center"/>
    </xf>
    <xf numFmtId="0" fontId="11" fillId="4" borderId="3" xfId="1" applyFill="1" applyBorder="1" applyAlignment="1" applyProtection="1">
      <alignment vertical="center" wrapText="1"/>
    </xf>
    <xf numFmtId="0" fontId="11" fillId="4" borderId="40" xfId="1" applyFill="1" applyBorder="1" applyAlignment="1" applyProtection="1">
      <alignment vertical="center"/>
    </xf>
    <xf numFmtId="0" fontId="11" fillId="4" borderId="65" xfId="1" applyFill="1" applyBorder="1" applyAlignment="1" applyProtection="1">
      <alignment horizontal="left" vertical="center" wrapText="1"/>
    </xf>
    <xf numFmtId="0" fontId="11" fillId="4" borderId="68" xfId="1" applyFill="1" applyBorder="1" applyAlignment="1" applyProtection="1">
      <alignment horizontal="left" vertical="center" wrapText="1"/>
    </xf>
    <xf numFmtId="0" fontId="11" fillId="4" borderId="70" xfId="1" applyFill="1" applyBorder="1" applyAlignment="1" applyProtection="1">
      <alignment horizontal="left" vertical="center" wrapText="1"/>
    </xf>
    <xf numFmtId="0" fontId="11" fillId="4" borderId="11" xfId="1" applyFont="1" applyFill="1" applyBorder="1" applyAlignment="1" applyProtection="1">
      <alignment horizontal="center" vertical="center" wrapText="1"/>
    </xf>
    <xf numFmtId="0" fontId="11" fillId="4" borderId="3" xfId="1" applyFont="1" applyFill="1" applyBorder="1" applyAlignment="1" applyProtection="1">
      <alignment horizontal="center"/>
    </xf>
    <xf numFmtId="0" fontId="19" fillId="4" borderId="37" xfId="1" applyFont="1" applyFill="1" applyBorder="1" applyAlignment="1" applyProtection="1">
      <alignment horizontal="center" vertical="center" wrapText="1"/>
    </xf>
    <xf numFmtId="0" fontId="19" fillId="4" borderId="38" xfId="1" applyFont="1" applyFill="1" applyBorder="1" applyAlignment="1" applyProtection="1">
      <alignment horizontal="center" vertical="center" wrapText="1"/>
    </xf>
    <xf numFmtId="0" fontId="19" fillId="4" borderId="39" xfId="1" applyFont="1" applyFill="1" applyBorder="1" applyAlignment="1" applyProtection="1">
      <alignment horizontal="center" vertical="center" wrapText="1"/>
    </xf>
    <xf numFmtId="0" fontId="11" fillId="4" borderId="40" xfId="1" applyFont="1" applyFill="1" applyBorder="1" applyAlignment="1" applyProtection="1">
      <alignment horizontal="center"/>
    </xf>
    <xf numFmtId="0" fontId="11" fillId="4" borderId="11" xfId="1" applyFont="1" applyFill="1" applyBorder="1" applyAlignment="1" applyProtection="1">
      <alignment vertical="center"/>
    </xf>
    <xf numFmtId="0" fontId="11" fillId="4" borderId="12" xfId="1" applyFont="1" applyFill="1" applyBorder="1" applyAlignment="1" applyProtection="1">
      <alignment vertical="center"/>
    </xf>
    <xf numFmtId="0" fontId="11" fillId="4" borderId="23" xfId="1" applyFont="1" applyFill="1" applyBorder="1" applyAlignment="1" applyProtection="1">
      <alignment horizontal="right" vertical="center"/>
    </xf>
    <xf numFmtId="0" fontId="11" fillId="4" borderId="1" xfId="1" applyFont="1" applyFill="1" applyBorder="1" applyAlignment="1" applyProtection="1">
      <alignment vertical="center"/>
    </xf>
    <xf numFmtId="0" fontId="11" fillId="4" borderId="25" xfId="1" applyFont="1" applyFill="1" applyBorder="1" applyAlignment="1" applyProtection="1">
      <alignment horizontal="right" vertical="center"/>
    </xf>
    <xf numFmtId="0" fontId="19" fillId="5" borderId="41" xfId="1" applyFont="1" applyFill="1" applyBorder="1" applyAlignment="1" applyProtection="1">
      <alignment horizontal="center" vertical="center" wrapText="1"/>
    </xf>
    <xf numFmtId="0" fontId="21" fillId="4" borderId="3" xfId="6" applyFill="1" applyBorder="1" applyAlignment="1" applyProtection="1">
      <alignment vertical="center" wrapText="1"/>
    </xf>
    <xf numFmtId="0" fontId="25" fillId="4" borderId="1" xfId="4" applyFill="1" applyBorder="1" applyAlignment="1" applyProtection="1"/>
    <xf numFmtId="0" fontId="25" fillId="4" borderId="25" xfId="4" applyFill="1" applyBorder="1" applyAlignment="1" applyProtection="1"/>
    <xf numFmtId="0" fontId="0" fillId="3" borderId="31" xfId="3" applyFont="1" applyBorder="1" applyAlignment="1" applyProtection="1">
      <alignment horizontal="left" vertical="top" wrapText="1"/>
      <protection locked="0"/>
    </xf>
    <xf numFmtId="0" fontId="38" fillId="0" borderId="0" xfId="0" applyFont="1" applyFill="1" applyAlignment="1">
      <alignment vertical="center"/>
    </xf>
    <xf numFmtId="0" fontId="20" fillId="4" borderId="6" xfId="0" applyFont="1" applyFill="1" applyBorder="1" applyAlignment="1" applyProtection="1">
      <alignment vertical="center"/>
    </xf>
    <xf numFmtId="0" fontId="20" fillId="4" borderId="7" xfId="0" applyFont="1" applyFill="1" applyBorder="1" applyAlignment="1" applyProtection="1">
      <alignment vertical="center"/>
    </xf>
    <xf numFmtId="0" fontId="21" fillId="4" borderId="8" xfId="0" applyFont="1" applyFill="1" applyBorder="1" applyAlignment="1" applyProtection="1">
      <alignment vertical="center"/>
    </xf>
    <xf numFmtId="0" fontId="0" fillId="0" borderId="0" xfId="0" applyAlignment="1">
      <alignment wrapText="1"/>
    </xf>
    <xf numFmtId="0" fontId="25" fillId="0" borderId="5" xfId="4" applyFont="1" applyFill="1" applyProtection="1">
      <protection hidden="1"/>
    </xf>
    <xf numFmtId="0" fontId="25" fillId="0" borderId="5" xfId="4" applyFill="1" applyAlignment="1" applyProtection="1">
      <alignment wrapText="1"/>
      <protection hidden="1"/>
    </xf>
    <xf numFmtId="0" fontId="20" fillId="4" borderId="0" xfId="0" applyFont="1" applyFill="1" applyAlignment="1" applyProtection="1">
      <alignment horizontal="right" vertical="center"/>
    </xf>
    <xf numFmtId="0" fontId="26" fillId="0" borderId="5" xfId="4" applyFont="1" applyAlignment="1" applyProtection="1">
      <alignment horizontal="left" vertical="center"/>
    </xf>
    <xf numFmtId="0" fontId="3" fillId="2" borderId="16" xfId="1" applyFont="1" applyBorder="1" applyAlignment="1" applyProtection="1">
      <alignment horizontal="left" vertical="center" wrapText="1"/>
    </xf>
    <xf numFmtId="0" fontId="3" fillId="2" borderId="17" xfId="1" applyFont="1" applyBorder="1" applyAlignment="1" applyProtection="1">
      <alignment horizontal="left" vertical="center" wrapText="1"/>
    </xf>
    <xf numFmtId="0" fontId="3" fillId="2" borderId="18" xfId="1" applyFont="1" applyBorder="1" applyAlignment="1" applyProtection="1">
      <alignment horizontal="left" vertical="center" wrapText="1"/>
    </xf>
    <xf numFmtId="0" fontId="25" fillId="0" borderId="5" xfId="4" quotePrefix="1" applyProtection="1"/>
    <xf numFmtId="0" fontId="25" fillId="0" borderId="5" xfId="4" quotePrefix="1" applyAlignment="1" applyProtection="1">
      <alignment horizontal="left" vertical="center" wrapText="1"/>
    </xf>
    <xf numFmtId="0" fontId="25" fillId="0" borderId="5" xfId="4" applyAlignment="1" applyProtection="1">
      <alignment horizontal="left" vertical="center" wrapText="1"/>
    </xf>
    <xf numFmtId="0" fontId="12" fillId="3" borderId="73" xfId="3" quotePrefix="1" applyFont="1" applyBorder="1" applyAlignment="1" applyProtection="1">
      <alignment horizontal="left" vertical="center"/>
    </xf>
    <xf numFmtId="0" fontId="12" fillId="3" borderId="74" xfId="3" quotePrefix="1" applyFont="1" applyBorder="1" applyAlignment="1" applyProtection="1">
      <alignment horizontal="left" vertical="center"/>
    </xf>
    <xf numFmtId="0" fontId="12" fillId="3" borderId="75" xfId="3" quotePrefix="1" applyFont="1" applyBorder="1" applyAlignment="1" applyProtection="1">
      <alignment horizontal="left" vertical="center"/>
    </xf>
    <xf numFmtId="0" fontId="0" fillId="3" borderId="4" xfId="3" applyFont="1" applyAlignment="1" applyProtection="1">
      <alignment horizontal="center"/>
      <protection locked="0"/>
    </xf>
    <xf numFmtId="0" fontId="33" fillId="4" borderId="0" xfId="5" applyFill="1" applyBorder="1" applyAlignment="1" applyProtection="1">
      <alignment horizontal="center" vertical="center"/>
    </xf>
    <xf numFmtId="0" fontId="32" fillId="0" borderId="0" xfId="0" applyFont="1" applyBorder="1" applyAlignment="1" applyProtection="1">
      <alignment horizontal="left" vertical="center" wrapText="1"/>
    </xf>
    <xf numFmtId="0" fontId="25" fillId="0" borderId="76" xfId="4" applyBorder="1" applyAlignment="1" applyProtection="1">
      <alignment horizontal="center"/>
    </xf>
    <xf numFmtId="0" fontId="25" fillId="0" borderId="77" xfId="4" applyBorder="1" applyAlignment="1" applyProtection="1">
      <alignment horizontal="center"/>
    </xf>
    <xf numFmtId="0" fontId="25" fillId="0" borderId="78" xfId="4" applyBorder="1" applyAlignment="1" applyProtection="1">
      <alignment horizontal="center"/>
    </xf>
    <xf numFmtId="0" fontId="7" fillId="3" borderId="63" xfId="3" applyFont="1" applyBorder="1" applyAlignment="1" applyProtection="1">
      <alignment vertical="center"/>
      <protection locked="0"/>
    </xf>
    <xf numFmtId="0" fontId="7" fillId="3" borderId="64" xfId="3" applyFont="1" applyBorder="1" applyAlignment="1" applyProtection="1">
      <alignment vertical="center"/>
      <protection locked="0"/>
    </xf>
    <xf numFmtId="0" fontId="7" fillId="3" borderId="71" xfId="3" applyFont="1" applyBorder="1" applyAlignment="1" applyProtection="1">
      <alignment vertical="center"/>
      <protection locked="0"/>
    </xf>
    <xf numFmtId="0" fontId="28" fillId="4" borderId="66" xfId="1" applyFont="1" applyFill="1" applyBorder="1" applyAlignment="1" applyProtection="1">
      <alignment horizontal="left" vertical="center" wrapText="1"/>
    </xf>
    <xf numFmtId="0" fontId="28" fillId="4" borderId="67" xfId="1" applyFont="1" applyFill="1" applyBorder="1" applyAlignment="1" applyProtection="1">
      <alignment horizontal="left" vertical="center" wrapText="1"/>
    </xf>
    <xf numFmtId="0" fontId="22" fillId="3" borderId="4" xfId="3" applyFont="1" applyBorder="1" applyAlignment="1" applyProtection="1">
      <alignment horizontal="center"/>
      <protection locked="0"/>
    </xf>
    <xf numFmtId="0" fontId="22" fillId="3" borderId="69" xfId="3" applyFont="1" applyBorder="1" applyAlignment="1" applyProtection="1">
      <alignment horizontal="center"/>
      <protection locked="0"/>
    </xf>
    <xf numFmtId="0" fontId="11" fillId="5" borderId="72" xfId="1" applyFont="1" applyFill="1" applyBorder="1" applyAlignment="1" applyProtection="1">
      <alignment horizontal="center" vertical="center" wrapText="1"/>
    </xf>
    <xf numFmtId="0" fontId="11" fillId="5" borderId="44" xfId="1" applyFont="1" applyFill="1" applyBorder="1" applyAlignment="1" applyProtection="1">
      <alignment horizontal="center" vertical="center" wrapText="1"/>
    </xf>
    <xf numFmtId="0" fontId="11" fillId="5" borderId="30" xfId="1" applyFont="1" applyFill="1" applyBorder="1" applyAlignment="1" applyProtection="1">
      <alignment horizontal="center" vertical="center" wrapText="1"/>
    </xf>
    <xf numFmtId="0" fontId="0" fillId="0" borderId="0" xfId="0" applyProtection="1"/>
    <xf numFmtId="0" fontId="9" fillId="4" borderId="0" xfId="0" applyFont="1" applyFill="1" applyBorder="1" applyAlignment="1" applyProtection="1">
      <alignment horizontal="left" vertical="top" wrapText="1"/>
    </xf>
    <xf numFmtId="0" fontId="11" fillId="4" borderId="20" xfId="1" applyFont="1" applyFill="1" applyBorder="1" applyAlignment="1" applyProtection="1">
      <alignment horizontal="center" vertical="center" wrapText="1"/>
    </xf>
    <xf numFmtId="0" fontId="11" fillId="4" borderId="21" xfId="1" applyFont="1" applyFill="1" applyBorder="1" applyAlignment="1" applyProtection="1">
      <alignment horizontal="center" vertical="center" wrapText="1"/>
    </xf>
    <xf numFmtId="0" fontId="28" fillId="4" borderId="45" xfId="1" applyFont="1" applyFill="1" applyBorder="1" applyAlignment="1" applyProtection="1">
      <alignment horizontal="left" vertical="center"/>
    </xf>
    <xf numFmtId="0" fontId="28" fillId="4" borderId="46" xfId="1" applyFont="1" applyFill="1" applyBorder="1" applyAlignment="1" applyProtection="1">
      <alignment horizontal="left" vertical="center"/>
    </xf>
    <xf numFmtId="0" fontId="28" fillId="4" borderId="47" xfId="1" applyFont="1" applyFill="1" applyBorder="1" applyAlignment="1" applyProtection="1">
      <alignment horizontal="left" vertical="center"/>
    </xf>
    <xf numFmtId="0" fontId="11" fillId="4" borderId="43" xfId="1" applyFont="1" applyFill="1" applyBorder="1" applyAlignment="1" applyProtection="1">
      <alignment horizontal="center" vertical="center" wrapText="1"/>
    </xf>
    <xf numFmtId="0" fontId="11" fillId="4" borderId="29" xfId="1" applyFont="1" applyFill="1" applyBorder="1" applyAlignment="1" applyProtection="1">
      <alignment horizontal="center" vertical="center" wrapText="1"/>
    </xf>
    <xf numFmtId="0" fontId="11" fillId="4" borderId="26" xfId="1" applyFont="1" applyFill="1" applyBorder="1" applyAlignment="1" applyProtection="1">
      <alignment horizontal="center" vertical="center" wrapText="1"/>
    </xf>
    <xf numFmtId="0" fontId="11" fillId="4" borderId="13" xfId="1" applyFont="1" applyFill="1" applyBorder="1" applyAlignment="1" applyProtection="1">
      <alignment horizontal="center" vertical="center" wrapText="1"/>
    </xf>
    <xf numFmtId="0" fontId="23" fillId="3" borderId="4" xfId="3" applyFont="1" applyAlignment="1" applyProtection="1">
      <alignment horizontal="center"/>
      <protection locked="0"/>
    </xf>
    <xf numFmtId="0" fontId="11" fillId="2" borderId="3" xfId="1" applyAlignment="1" applyProtection="1">
      <alignment horizontal="left"/>
    </xf>
    <xf numFmtId="0" fontId="28" fillId="4" borderId="3" xfId="1" applyFont="1" applyFill="1" applyAlignment="1" applyProtection="1">
      <alignment horizontal="left" vertical="center"/>
    </xf>
    <xf numFmtId="0" fontId="11" fillId="4" borderId="11" xfId="1" applyFont="1" applyFill="1" applyBorder="1" applyAlignment="1" applyProtection="1">
      <alignment horizontal="left" vertical="center"/>
    </xf>
    <xf numFmtId="0" fontId="11" fillId="4" borderId="12" xfId="1" applyFont="1" applyFill="1" applyBorder="1" applyAlignment="1" applyProtection="1">
      <alignment horizontal="left" vertical="center"/>
    </xf>
    <xf numFmtId="0" fontId="6" fillId="3" borderId="19" xfId="3" applyFont="1" applyBorder="1" applyAlignment="1" applyProtection="1">
      <alignment horizontal="left" vertical="center"/>
      <protection locked="0"/>
    </xf>
    <xf numFmtId="0" fontId="6" fillId="3" borderId="42" xfId="3" applyFont="1" applyBorder="1" applyAlignment="1" applyProtection="1">
      <alignment horizontal="left" vertical="center"/>
      <protection locked="0"/>
    </xf>
    <xf numFmtId="0" fontId="11" fillId="2" borderId="3" xfId="1" applyAlignment="1" applyProtection="1">
      <alignment horizontal="left" vertical="top" wrapText="1"/>
    </xf>
    <xf numFmtId="0" fontId="11" fillId="2" borderId="3" xfId="1" applyAlignment="1" applyProtection="1">
      <alignment horizontal="left" vertical="top"/>
    </xf>
    <xf numFmtId="0" fontId="0" fillId="4" borderId="24" xfId="0" applyFill="1" applyBorder="1" applyAlignment="1" applyProtection="1">
      <alignment horizontal="center"/>
    </xf>
    <xf numFmtId="0" fontId="0" fillId="4" borderId="1" xfId="0" applyFill="1" applyBorder="1" applyAlignment="1" applyProtection="1">
      <alignment horizontal="center"/>
    </xf>
    <xf numFmtId="0" fontId="0" fillId="4" borderId="25" xfId="0" applyFill="1" applyBorder="1" applyAlignment="1" applyProtection="1">
      <alignment horizontal="center"/>
    </xf>
    <xf numFmtId="0" fontId="0" fillId="4" borderId="20" xfId="0" applyFill="1" applyBorder="1" applyAlignment="1" applyProtection="1">
      <alignment horizontal="center"/>
    </xf>
    <xf numFmtId="0" fontId="0" fillId="4" borderId="21" xfId="0" applyFill="1" applyBorder="1" applyAlignment="1" applyProtection="1">
      <alignment horizontal="center"/>
    </xf>
    <xf numFmtId="0" fontId="0" fillId="4" borderId="22" xfId="0" applyFill="1" applyBorder="1" applyAlignment="1" applyProtection="1">
      <alignment horizontal="center"/>
    </xf>
    <xf numFmtId="0" fontId="25" fillId="0" borderId="59" xfId="4" applyBorder="1" applyProtection="1"/>
    <xf numFmtId="0" fontId="25" fillId="0" borderId="60" xfId="4" applyBorder="1" applyProtection="1"/>
    <xf numFmtId="0" fontId="25" fillId="0" borderId="61" xfId="4" applyBorder="1" applyProtection="1"/>
    <xf numFmtId="0" fontId="25" fillId="0" borderId="62" xfId="4" applyBorder="1" applyProtection="1"/>
    <xf numFmtId="0" fontId="27" fillId="4" borderId="21" xfId="4" applyFont="1" applyFill="1" applyBorder="1" applyAlignment="1" applyProtection="1">
      <alignment horizontal="right"/>
    </xf>
    <xf numFmtId="0" fontId="27" fillId="4" borderId="22" xfId="4" applyFont="1" applyFill="1" applyBorder="1" applyAlignment="1" applyProtection="1">
      <alignment horizontal="right"/>
    </xf>
    <xf numFmtId="0" fontId="25" fillId="3" borderId="4" xfId="3" applyFont="1" applyBorder="1" applyAlignment="1" applyProtection="1">
      <alignment vertical="center" wrapText="1"/>
      <protection locked="0"/>
    </xf>
    <xf numFmtId="0" fontId="25" fillId="3" borderId="69" xfId="3" applyFont="1" applyBorder="1" applyAlignment="1" applyProtection="1">
      <alignment vertical="center" wrapText="1"/>
      <protection locked="0"/>
    </xf>
    <xf numFmtId="0" fontId="2" fillId="0" borderId="5" xfId="4" applyFont="1" applyAlignment="1" applyProtection="1">
      <alignment horizontal="right" vertical="center"/>
    </xf>
    <xf numFmtId="0" fontId="11" fillId="2" borderId="3" xfId="1" applyAlignment="1" applyProtection="1">
      <alignment horizontal="center"/>
    </xf>
    <xf numFmtId="14" fontId="3" fillId="3" borderId="4" xfId="3" applyNumberFormat="1" applyFont="1" applyAlignment="1" applyProtection="1">
      <alignment horizontal="center" vertical="center"/>
      <protection locked="0"/>
    </xf>
    <xf numFmtId="0" fontId="33" fillId="4" borderId="27" xfId="5" applyFill="1" applyBorder="1" applyAlignment="1" applyProtection="1">
      <alignment horizontal="center" vertical="center"/>
    </xf>
  </cellXfs>
  <cellStyles count="7">
    <cellStyle name="Dane wyjściowe" xfId="1" builtinId="21" customBuiltin="1"/>
    <cellStyle name="Normalny" xfId="0" builtinId="0" customBuiltin="1"/>
    <cellStyle name="Normalny 2" xfId="4"/>
    <cellStyle name="Obliczenia" xfId="2" builtinId="22"/>
    <cellStyle name="Tekst objaśnienia" xfId="5" builtinId="53" customBuiltin="1"/>
    <cellStyle name="Tekst ostrzeżenia" xfId="6" builtinId="11" customBuiltin="1"/>
    <cellStyle name="Uwaga" xfId="3" builtinId="10"/>
  </cellStyles>
  <dxfs count="32">
    <dxf>
      <numFmt numFmtId="0" formatCode="General"/>
      <fill>
        <patternFill patternType="none">
          <fgColor indexed="64"/>
          <bgColor auto="1"/>
        </patternFill>
      </fill>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dxf>
    <dxf>
      <border outline="0">
        <bottom style="thin">
          <color theme="0" tint="-0.499984740745262"/>
        </bottom>
      </border>
    </dxf>
    <dxf>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border diagonalUp="0" diagonalDown="0">
        <left style="thin">
          <color theme="0" tint="-0.499984740745262"/>
        </left>
        <right/>
        <top style="thin">
          <color theme="0" tint="-0.499984740745262"/>
        </top>
        <bottom style="thin">
          <color theme="0" tint="-0.499984740745262"/>
        </bottom>
      </border>
      <protection locked="1" hidden="1"/>
    </dxf>
    <dxf>
      <fill>
        <patternFill patternType="none">
          <fgColor indexed="64"/>
          <bgColor auto="1"/>
        </patternFill>
      </fill>
      <protection locked="1" hidden="1"/>
    </dxf>
    <dxf>
      <fill>
        <patternFill patternType="none">
          <fgColor indexed="64"/>
          <bgColor auto="1"/>
        </patternFill>
      </fill>
      <protection locked="1" hidden="1"/>
    </dxf>
    <dxf>
      <fill>
        <patternFill patternType="none">
          <fgColor indexed="64"/>
          <bgColor indexed="65"/>
        </patternFill>
      </fill>
      <border diagonalUp="0" diagonalDown="0">
        <left/>
        <right style="thin">
          <color theme="0" tint="-0.499984740745262"/>
        </right>
        <top style="thin">
          <color theme="0" tint="-0.499984740745262"/>
        </top>
        <bottom style="thin">
          <color theme="0" tint="-0.499984740745262"/>
        </bottom>
      </border>
      <protection locked="1" hidden="1"/>
    </dxf>
    <dxf>
      <fill>
        <patternFill patternType="none">
          <fgColor indexed="64"/>
          <bgColor auto="1"/>
        </patternFill>
      </fill>
      <border diagonalUp="0" diagonalDown="0">
        <left/>
        <right style="thin">
          <color theme="0" tint="-0.499984740745262"/>
        </right>
        <top style="thin">
          <color theme="0" tint="-0.499984740745262"/>
        </top>
        <bottom style="thin">
          <color theme="0" tint="-0.499984740745262"/>
        </bottom>
      </border>
      <protection locked="1" hidden="1"/>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protection locked="1" hidden="1"/>
    </dxf>
    <dxf>
      <border outline="0">
        <bottom style="thin">
          <color theme="0" tint="-0.499984740745262"/>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1"/>
        <color auto="1"/>
        <name val="Calibri"/>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justify"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363996</xdr:colOff>
      <xdr:row>26</xdr:row>
      <xdr:rowOff>293262</xdr:rowOff>
    </xdr:from>
    <xdr:to>
      <xdr:col>9</xdr:col>
      <xdr:colOff>365162</xdr:colOff>
      <xdr:row>30</xdr:row>
      <xdr:rowOff>10153</xdr:rowOff>
    </xdr:to>
    <xdr:cxnSp macro="">
      <xdr:nvCxnSpPr>
        <xdr:cNvPr id="3" name="Łącznik prosty 2"/>
        <xdr:cNvCxnSpPr/>
      </xdr:nvCxnSpPr>
      <xdr:spPr>
        <a:xfrm>
          <a:off x="8859727" y="5813781"/>
          <a:ext cx="1166" cy="9793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1441337</xdr:colOff>
      <xdr:row>27</xdr:row>
      <xdr:rowOff>3329</xdr:rowOff>
    </xdr:from>
    <xdr:to>
      <xdr:col>3</xdr:col>
      <xdr:colOff>1456427</xdr:colOff>
      <xdr:row>30</xdr:row>
      <xdr:rowOff>12261</xdr:rowOff>
    </xdr:to>
    <xdr:cxnSp macro="">
      <xdr:nvCxnSpPr>
        <xdr:cNvPr id="4" name="Łącznik prosty 3"/>
        <xdr:cNvCxnSpPr/>
      </xdr:nvCxnSpPr>
      <xdr:spPr>
        <a:xfrm>
          <a:off x="3025809" y="5798634"/>
          <a:ext cx="15090" cy="9775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1" name="KZ" displayName="KZ" ref="A2:E28" totalsRowShown="0" headerRowDxfId="31" dataDxfId="30">
  <autoFilter ref="A2:E28"/>
  <sortState ref="A3:E28">
    <sortCondition ref="A3:A28"/>
  </sortState>
  <tableColumns count="5">
    <tableColumn id="1" name="kategoria_zakupowa" dataDxfId="29"/>
    <tableColumn id="2" name="dzial_realizujacy" dataDxfId="28"/>
    <tableColumn id="3" name="branzysta" dataDxfId="27"/>
    <tableColumn id="4" name="dzial_merytoryczny" dataDxfId="26"/>
    <tableColumn id="5" name="uwagi" dataDxfId="25"/>
  </tableColumns>
  <tableStyleInfo name="TableStyleMedium6" showFirstColumn="0" showLastColumn="0" showRowStripes="1" showColumnStripes="0"/>
</table>
</file>

<file path=xl/tables/table2.xml><?xml version="1.0" encoding="utf-8"?>
<table xmlns="http://schemas.openxmlformats.org/spreadsheetml/2006/main" id="2" name="BR" displayName="BR" ref="H2:I21" totalsRowShown="0">
  <autoFilter ref="H2:I21"/>
  <sortState ref="H3:I21">
    <sortCondition ref="H3:H21"/>
  </sortState>
  <tableColumns count="2">
    <tableColumn id="1" name="kod_b" dataDxfId="24"/>
    <tableColumn id="2" name="branzysta" dataDxfId="23"/>
  </tableColumns>
  <tableStyleInfo name="TableStyleMedium5" showFirstColumn="0" showLastColumn="0" showRowStripes="1" showColumnStripes="0"/>
</table>
</file>

<file path=xl/tables/table3.xml><?xml version="1.0" encoding="utf-8"?>
<table xmlns="http://schemas.openxmlformats.org/spreadsheetml/2006/main" id="3" name="DR" displayName="DR" ref="L2:M10" totalsRowShown="0" headerRowDxfId="22" dataDxfId="21">
  <autoFilter ref="L2:M10"/>
  <sortState ref="L3:M10">
    <sortCondition ref="L3:L10"/>
  </sortState>
  <tableColumns count="2">
    <tableColumn id="1" name="kod_r" dataDxfId="20"/>
    <tableColumn id="2" name="dzial_realizujacy" dataDxfId="19"/>
  </tableColumns>
  <tableStyleInfo name="TableStyleMedium4" showFirstColumn="0" showLastColumn="0" showRowStripes="1" showColumnStripes="0"/>
</table>
</file>

<file path=xl/tables/table4.xml><?xml version="1.0" encoding="utf-8"?>
<table xmlns="http://schemas.openxmlformats.org/spreadsheetml/2006/main" id="4" name="DM" displayName="DM" ref="P2:Q7" totalsRowShown="0" dataDxfId="18">
  <autoFilter ref="P2:Q7"/>
  <sortState ref="P3:Q7">
    <sortCondition ref="P3:P7"/>
  </sortState>
  <tableColumns count="2">
    <tableColumn id="1" name="kod_m" dataDxfId="17"/>
    <tableColumn id="2" name="dzial_merytoryczny" dataDxfId="16"/>
  </tableColumns>
  <tableStyleInfo name="TableStyleMedium3" showFirstColumn="0" showLastColumn="0" showRowStripes="1" showColumnStripes="0"/>
</table>
</file>

<file path=xl/tables/table5.xml><?xml version="1.0" encoding="utf-8"?>
<table xmlns="http://schemas.openxmlformats.org/spreadsheetml/2006/main" id="5" name="ZF" displayName="ZF" ref="W2:AA78" totalsRowShown="0" headerRowDxfId="15" dataDxfId="13" headerRowBorderDxfId="14" tableBorderDxfId="12" totalsRowBorderDxfId="11" headerRowCellStyle="Normalny 2" dataCellStyle="Normalny 2">
  <autoFilter ref="W2:AA78"/>
  <tableColumns count="5">
    <tableColumn id="1" name="kod_z" dataDxfId="10" dataCellStyle="Normalny 2"/>
    <tableColumn id="3" name="zrodlo_finansowania" dataDxfId="9" dataCellStyle="Normalny 2"/>
    <tableColumn id="2" name="nazwa1" dataDxfId="8" dataCellStyle="Normalny 2"/>
    <tableColumn id="4" name="Opis2" dataDxfId="7" dataCellStyle="Normalny 2"/>
    <tableColumn id="5" name="Potwierdzenie finansowania" dataDxfId="6" dataCellStyle="Normalny 2"/>
  </tableColumns>
  <tableStyleInfo name="TableStyleMedium2" showFirstColumn="0" showLastColumn="0" showRowStripes="1" showColumnStripes="0"/>
</table>
</file>

<file path=xl/tables/table6.xml><?xml version="1.0" encoding="utf-8"?>
<table xmlns="http://schemas.openxmlformats.org/spreadsheetml/2006/main" id="6" name="PF" displayName="PF" ref="AC2:AE78" totalsRowShown="0" headerRowDxfId="5" dataDxfId="4" tableBorderDxfId="3">
  <autoFilter ref="AC2:AE78"/>
  <sortState ref="AC3:AD79">
    <sortCondition ref="AC3:AC79"/>
  </sortState>
  <tableColumns count="3">
    <tableColumn id="1" name="zrodlo" dataDxfId="2" dataCellStyle="Normalny 2"/>
    <tableColumn id="2" name="potwierdzenie" dataDxfId="1" dataCellStyle="Normalny 2"/>
    <tableColumn id="3" name="KOD" dataDxfId="0">
      <calculatedColumnFormula>LEFT(PF[[#This Row],[zrodlo]],6)</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BX322"/>
  <sheetViews>
    <sheetView showZeros="0" tabSelected="1" zoomScaleNormal="100" zoomScalePageLayoutView="55" workbookViewId="0">
      <selection activeCell="E7" sqref="E7:M7"/>
    </sheetView>
  </sheetViews>
  <sheetFormatPr defaultColWidth="9.140625" defaultRowHeight="15" x14ac:dyDescent="0.25"/>
  <cols>
    <col min="1" max="1" width="2.5703125" style="1" customWidth="1"/>
    <col min="2" max="2" width="1.42578125" style="26" customWidth="1"/>
    <col min="3" max="3" width="19.140625" style="26" customWidth="1"/>
    <col min="4" max="4" width="50.5703125" style="26" customWidth="1"/>
    <col min="5" max="5" width="15.140625" style="26" customWidth="1"/>
    <col min="6" max="6" width="14.5703125" style="26" customWidth="1"/>
    <col min="7" max="7" width="8.85546875" style="26" customWidth="1"/>
    <col min="8" max="8" width="7.140625" style="26" bestFit="1" customWidth="1"/>
    <col min="9" max="9" width="5.5703125" style="26" customWidth="1"/>
    <col min="10" max="10" width="15.42578125" style="26" customWidth="1"/>
    <col min="11" max="11" width="7.5703125" style="26" customWidth="1"/>
    <col min="12" max="12" width="11" style="26" customWidth="1"/>
    <col min="13" max="13" width="14.85546875" style="26" customWidth="1"/>
    <col min="14" max="14" width="1.140625" style="26" customWidth="1"/>
    <col min="15" max="15" width="1.140625" style="1" customWidth="1"/>
    <col min="16" max="16" width="1.42578125" style="26" customWidth="1"/>
    <col min="17" max="18" width="19.28515625" style="26" customWidth="1"/>
    <col min="19" max="20" width="9.140625" style="26"/>
    <col min="21" max="21" width="1.140625" style="2" customWidth="1"/>
    <col min="22" max="74" width="9.140625" style="48"/>
    <col min="75" max="75" width="9.140625" style="2"/>
    <col min="76" max="16384" width="9.140625" style="26"/>
  </cols>
  <sheetData>
    <row r="1" spans="1:76" s="1" customFormat="1" ht="15.75" thickBot="1" x14ac:dyDescent="0.3">
      <c r="U1" s="2"/>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2"/>
    </row>
    <row r="2" spans="1:76" s="136" customFormat="1" ht="15.6" customHeight="1" x14ac:dyDescent="0.25">
      <c r="A2" s="135"/>
      <c r="C2" s="181" t="s">
        <v>308</v>
      </c>
      <c r="D2" s="181"/>
      <c r="E2" s="181"/>
      <c r="F2" s="181"/>
      <c r="G2" s="181"/>
      <c r="H2" s="181"/>
      <c r="I2" s="181"/>
      <c r="J2" s="181"/>
      <c r="K2" s="181"/>
      <c r="L2" s="181"/>
      <c r="M2" s="181"/>
      <c r="O2" s="135"/>
      <c r="P2" s="175"/>
      <c r="Q2" s="176"/>
      <c r="R2" s="176"/>
      <c r="S2" s="176"/>
      <c r="T2" s="176"/>
      <c r="U2" s="177"/>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2"/>
    </row>
    <row r="3" spans="1:76" ht="21.6" customHeight="1" x14ac:dyDescent="0.25">
      <c r="C3" s="192"/>
      <c r="D3" s="192"/>
      <c r="E3" s="242"/>
      <c r="F3" s="242"/>
      <c r="G3" s="242"/>
      <c r="H3" s="242"/>
      <c r="I3" s="242"/>
      <c r="J3" s="243"/>
      <c r="K3" s="243"/>
      <c r="L3" s="243"/>
      <c r="M3" s="244">
        <f ca="1">TODAY()</f>
        <v>43686</v>
      </c>
      <c r="P3" s="3"/>
      <c r="Q3" s="182" t="s">
        <v>313</v>
      </c>
      <c r="R3" s="182"/>
      <c r="S3" s="182"/>
      <c r="T3" s="182"/>
      <c r="U3" s="5"/>
    </row>
    <row r="4" spans="1:76" x14ac:dyDescent="0.25">
      <c r="C4" s="192"/>
      <c r="D4" s="192"/>
      <c r="E4" s="242"/>
      <c r="F4" s="242"/>
      <c r="G4" s="242"/>
      <c r="H4" s="242"/>
      <c r="I4" s="242"/>
      <c r="J4" s="243"/>
      <c r="K4" s="243"/>
      <c r="L4" s="243"/>
      <c r="M4" s="244"/>
      <c r="P4" s="3"/>
      <c r="Q4" s="186" t="s">
        <v>468</v>
      </c>
      <c r="R4" s="186"/>
      <c r="S4" s="186"/>
      <c r="T4" s="186"/>
      <c r="U4" s="5"/>
    </row>
    <row r="5" spans="1:76" s="28" customFormat="1" ht="15.6" customHeight="1" x14ac:dyDescent="0.25">
      <c r="A5" s="2"/>
      <c r="C5" s="192"/>
      <c r="D5" s="192"/>
      <c r="E5" s="242"/>
      <c r="F5" s="242"/>
      <c r="G5" s="242"/>
      <c r="H5" s="242"/>
      <c r="I5" s="242"/>
      <c r="J5" s="243"/>
      <c r="K5" s="243"/>
      <c r="L5" s="243"/>
      <c r="M5" s="244"/>
      <c r="N5" s="26"/>
      <c r="O5" s="2"/>
      <c r="P5" s="6"/>
      <c r="Q5" s="189" t="s">
        <v>461</v>
      </c>
      <c r="R5" s="190"/>
      <c r="S5" s="190"/>
      <c r="T5" s="191"/>
      <c r="U5" s="5"/>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2"/>
    </row>
    <row r="6" spans="1:76" ht="14.1" customHeight="1" x14ac:dyDescent="0.25">
      <c r="C6" s="193" t="s">
        <v>309</v>
      </c>
      <c r="D6" s="193"/>
      <c r="F6" s="146"/>
      <c r="G6" s="146"/>
      <c r="H6" s="146"/>
      <c r="I6" s="146"/>
      <c r="J6" s="245" t="s">
        <v>469</v>
      </c>
      <c r="K6" s="245"/>
      <c r="L6" s="245"/>
      <c r="M6" s="73" t="s">
        <v>470</v>
      </c>
      <c r="P6" s="3"/>
      <c r="Q6" s="186" t="s">
        <v>463</v>
      </c>
      <c r="R6" s="186"/>
      <c r="S6" s="186"/>
      <c r="T6" s="186"/>
      <c r="U6" s="5"/>
    </row>
    <row r="7" spans="1:76" s="31" customFormat="1" ht="29.1" customHeight="1" thickBot="1" x14ac:dyDescent="0.3">
      <c r="A7" s="30"/>
      <c r="C7" s="147"/>
      <c r="D7" s="148" t="s">
        <v>454</v>
      </c>
      <c r="E7" s="194" t="s">
        <v>291</v>
      </c>
      <c r="F7" s="194"/>
      <c r="G7" s="194"/>
      <c r="H7" s="194"/>
      <c r="I7" s="194"/>
      <c r="J7" s="194"/>
      <c r="K7" s="194"/>
      <c r="L7" s="194"/>
      <c r="M7" s="194"/>
      <c r="N7" s="32"/>
      <c r="O7" s="30"/>
      <c r="P7" s="7"/>
      <c r="Q7" s="187" t="s">
        <v>462</v>
      </c>
      <c r="R7" s="188"/>
      <c r="S7" s="188"/>
      <c r="T7" s="188"/>
      <c r="U7" s="8"/>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9"/>
    </row>
    <row r="8" spans="1:76" s="59" customFormat="1" ht="33.4" customHeight="1" x14ac:dyDescent="0.25">
      <c r="A8" s="58"/>
      <c r="C8" s="155" t="s">
        <v>315</v>
      </c>
      <c r="D8" s="149" t="s">
        <v>369</v>
      </c>
      <c r="E8" s="201" t="str">
        <f>dane!M1</f>
        <v>…: …</v>
      </c>
      <c r="F8" s="201"/>
      <c r="G8" s="201"/>
      <c r="H8" s="201"/>
      <c r="I8" s="201"/>
      <c r="J8" s="201"/>
      <c r="K8" s="201"/>
      <c r="L8" s="201"/>
      <c r="M8" s="202"/>
      <c r="N8" s="64"/>
      <c r="O8" s="58"/>
      <c r="P8" s="60"/>
      <c r="Q8" s="183" t="s">
        <v>314</v>
      </c>
      <c r="R8" s="184"/>
      <c r="S8" s="184"/>
      <c r="T8" s="185"/>
      <c r="U8" s="61"/>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3"/>
    </row>
    <row r="9" spans="1:76" s="65" customFormat="1" ht="28.5" customHeight="1" x14ac:dyDescent="0.25">
      <c r="A9" s="58"/>
      <c r="C9" s="156" t="s">
        <v>316</v>
      </c>
      <c r="D9" s="170" t="str">
        <f>dane!E1</f>
        <v>…</v>
      </c>
      <c r="E9" s="152" t="s">
        <v>466</v>
      </c>
      <c r="F9" s="203"/>
      <c r="G9" s="203"/>
      <c r="H9" s="203"/>
      <c r="I9" s="203"/>
      <c r="J9" s="203"/>
      <c r="K9" s="203"/>
      <c r="L9" s="203"/>
      <c r="M9" s="204"/>
      <c r="N9" s="64"/>
      <c r="O9" s="58"/>
      <c r="P9" s="60"/>
      <c r="Q9" s="195"/>
      <c r="R9" s="196"/>
      <c r="S9" s="196"/>
      <c r="T9" s="197"/>
      <c r="U9" s="61"/>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6" s="34" customFormat="1" ht="32.25" customHeight="1" x14ac:dyDescent="0.25">
      <c r="A10" s="33"/>
      <c r="C10" s="156" t="s">
        <v>317</v>
      </c>
      <c r="D10" s="150"/>
      <c r="E10" s="153" t="s">
        <v>367</v>
      </c>
      <c r="F10" s="240" t="s">
        <v>453</v>
      </c>
      <c r="G10" s="240"/>
      <c r="H10" s="240"/>
      <c r="I10" s="240"/>
      <c r="J10" s="240"/>
      <c r="K10" s="240"/>
      <c r="L10" s="240"/>
      <c r="M10" s="241"/>
      <c r="O10" s="33"/>
      <c r="P10" s="10"/>
      <c r="Q10" s="209"/>
      <c r="R10" s="209"/>
      <c r="S10" s="209"/>
      <c r="T10" s="209"/>
      <c r="U10" s="11"/>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12"/>
    </row>
    <row r="11" spans="1:76" ht="25.9" customHeight="1" thickBot="1" x14ac:dyDescent="0.3">
      <c r="C11" s="157" t="s">
        <v>318</v>
      </c>
      <c r="D11" s="151"/>
      <c r="E11" s="154" t="s">
        <v>368</v>
      </c>
      <c r="F11" s="198" t="s">
        <v>373</v>
      </c>
      <c r="G11" s="199"/>
      <c r="H11" s="199"/>
      <c r="I11" s="199"/>
      <c r="J11" s="199"/>
      <c r="K11" s="199"/>
      <c r="L11" s="199"/>
      <c r="M11" s="200"/>
      <c r="N11" s="27"/>
      <c r="P11" s="3"/>
      <c r="Q11" s="209"/>
      <c r="R11" s="209"/>
      <c r="S11" s="209"/>
      <c r="T11" s="209"/>
      <c r="U11" s="5"/>
    </row>
    <row r="12" spans="1:76" s="36" customFormat="1" ht="16.7" customHeight="1" thickBot="1" x14ac:dyDescent="0.25">
      <c r="A12" s="35"/>
      <c r="C12" s="212" t="s">
        <v>458</v>
      </c>
      <c r="D12" s="213"/>
      <c r="E12" s="213"/>
      <c r="F12" s="213"/>
      <c r="G12" s="213"/>
      <c r="H12" s="213"/>
      <c r="I12" s="213"/>
      <c r="J12" s="213"/>
      <c r="K12" s="213"/>
      <c r="L12" s="214"/>
      <c r="M12" s="205" t="s">
        <v>330</v>
      </c>
      <c r="N12" s="67"/>
      <c r="O12" s="33"/>
      <c r="P12" s="57"/>
      <c r="Q12" s="70"/>
      <c r="R12" s="70"/>
      <c r="S12" s="70"/>
      <c r="T12" s="70"/>
      <c r="U12" s="13"/>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14"/>
    </row>
    <row r="13" spans="1:76" s="38" customFormat="1" x14ac:dyDescent="0.25">
      <c r="A13" s="37"/>
      <c r="C13" s="215" t="s">
        <v>319</v>
      </c>
      <c r="D13" s="217" t="s">
        <v>320</v>
      </c>
      <c r="E13" s="217" t="s">
        <v>321</v>
      </c>
      <c r="F13" s="217" t="s">
        <v>322</v>
      </c>
      <c r="G13" s="217" t="s">
        <v>323</v>
      </c>
      <c r="H13" s="217" t="s">
        <v>324</v>
      </c>
      <c r="I13" s="217" t="s">
        <v>325</v>
      </c>
      <c r="J13" s="210" t="s">
        <v>326</v>
      </c>
      <c r="K13" s="211"/>
      <c r="L13" s="211"/>
      <c r="M13" s="206"/>
      <c r="N13" s="67"/>
      <c r="O13" s="1"/>
      <c r="P13" s="4"/>
      <c r="Q13" s="71"/>
      <c r="R13" s="71"/>
      <c r="S13" s="71"/>
      <c r="T13" s="71"/>
      <c r="U13" s="13"/>
      <c r="V13" s="51"/>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15"/>
    </row>
    <row r="14" spans="1:76" s="40" customFormat="1" ht="14.1" customHeight="1" x14ac:dyDescent="0.2">
      <c r="A14" s="39"/>
      <c r="C14" s="216"/>
      <c r="D14" s="218"/>
      <c r="E14" s="218"/>
      <c r="F14" s="218"/>
      <c r="G14" s="218"/>
      <c r="H14" s="218"/>
      <c r="I14" s="218"/>
      <c r="J14" s="158" t="s">
        <v>327</v>
      </c>
      <c r="K14" s="159" t="s">
        <v>328</v>
      </c>
      <c r="L14" s="158" t="s">
        <v>329</v>
      </c>
      <c r="M14" s="207"/>
      <c r="N14" s="67"/>
      <c r="O14" s="33"/>
      <c r="P14" s="57"/>
      <c r="Q14" s="208"/>
      <c r="R14" s="208"/>
      <c r="S14" s="208"/>
      <c r="T14" s="208"/>
      <c r="U14" s="13"/>
      <c r="V14" s="51"/>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16"/>
    </row>
    <row r="15" spans="1:76" ht="15.75" thickBot="1" x14ac:dyDescent="0.3">
      <c r="C15" s="160">
        <v>1</v>
      </c>
      <c r="D15" s="161">
        <v>2</v>
      </c>
      <c r="E15" s="161">
        <v>3</v>
      </c>
      <c r="F15" s="161">
        <v>4</v>
      </c>
      <c r="G15" s="161">
        <v>5</v>
      </c>
      <c r="H15" s="161">
        <v>6</v>
      </c>
      <c r="I15" s="161">
        <v>7</v>
      </c>
      <c r="J15" s="162">
        <v>8</v>
      </c>
      <c r="K15" s="163">
        <v>9</v>
      </c>
      <c r="L15" s="162">
        <v>10</v>
      </c>
      <c r="M15" s="169">
        <v>11</v>
      </c>
      <c r="N15" s="68"/>
      <c r="P15" s="4"/>
      <c r="Q15" s="208"/>
      <c r="R15" s="208"/>
      <c r="S15" s="208"/>
      <c r="T15" s="208"/>
      <c r="U15" s="13"/>
      <c r="V15" s="51"/>
      <c r="BW15" s="48"/>
      <c r="BX15" s="2"/>
    </row>
    <row r="16" spans="1:76" x14ac:dyDescent="0.25">
      <c r="C16" s="116"/>
      <c r="D16" s="117"/>
      <c r="E16" s="118"/>
      <c r="F16" s="118"/>
      <c r="G16" s="118"/>
      <c r="H16" s="119"/>
      <c r="I16" s="119"/>
      <c r="J16" s="119"/>
      <c r="K16" s="120"/>
      <c r="L16" s="119" t="str">
        <f>IF($G16&gt;0,dane!$AE$1,"")</f>
        <v/>
      </c>
      <c r="M16" s="121">
        <f t="shared" ref="M16:M25" si="0">G16*IF(ISNUMBER(I16),I16,1)</f>
        <v>0</v>
      </c>
      <c r="N16" s="69"/>
      <c r="O16" s="72"/>
      <c r="P16" s="57"/>
      <c r="Q16" s="4"/>
      <c r="R16" s="4"/>
      <c r="S16" s="4"/>
      <c r="T16" s="4"/>
      <c r="U16" s="13"/>
      <c r="V16" s="51"/>
      <c r="BW16" s="48"/>
      <c r="BX16" s="2"/>
    </row>
    <row r="17" spans="1:76" x14ac:dyDescent="0.25">
      <c r="C17" s="77"/>
      <c r="D17" s="75"/>
      <c r="E17" s="75"/>
      <c r="F17" s="75"/>
      <c r="G17" s="78"/>
      <c r="H17" s="75"/>
      <c r="I17" s="75"/>
      <c r="J17" s="75"/>
      <c r="K17" s="76"/>
      <c r="L17" s="84" t="str">
        <f>IF($G17&gt;0,dane!$AE$1,"")</f>
        <v/>
      </c>
      <c r="M17" s="79">
        <f t="shared" si="0"/>
        <v>0</v>
      </c>
      <c r="N17" s="69"/>
      <c r="P17" s="4"/>
      <c r="Q17" s="4"/>
      <c r="R17" s="4"/>
      <c r="S17" s="4"/>
      <c r="T17" s="4"/>
      <c r="U17" s="13"/>
      <c r="V17" s="51"/>
      <c r="BW17" s="48"/>
      <c r="BX17" s="2"/>
    </row>
    <row r="18" spans="1:76" x14ac:dyDescent="0.25">
      <c r="C18" s="173"/>
      <c r="D18" s="143"/>
      <c r="E18" s="143"/>
      <c r="F18" s="143"/>
      <c r="G18" s="143"/>
      <c r="H18" s="78"/>
      <c r="I18" s="78"/>
      <c r="J18" s="78"/>
      <c r="K18" s="76"/>
      <c r="L18" s="84" t="str">
        <f>IF($G18&gt;0,dane!$AE$1,"")</f>
        <v/>
      </c>
      <c r="M18" s="79">
        <f t="shared" si="0"/>
        <v>0</v>
      </c>
      <c r="N18" s="69"/>
      <c r="O18" s="33"/>
      <c r="P18" s="57"/>
      <c r="Q18" s="4"/>
      <c r="R18" s="4"/>
      <c r="S18" s="4"/>
      <c r="T18" s="4"/>
      <c r="U18" s="13"/>
      <c r="V18" s="51"/>
      <c r="BW18" s="48"/>
      <c r="BX18" s="2"/>
    </row>
    <row r="19" spans="1:76" x14ac:dyDescent="0.25">
      <c r="C19" s="77"/>
      <c r="D19" s="75"/>
      <c r="E19" s="75"/>
      <c r="F19" s="78"/>
      <c r="G19" s="75"/>
      <c r="H19" s="75"/>
      <c r="I19" s="75"/>
      <c r="J19" s="75"/>
      <c r="K19" s="76"/>
      <c r="L19" s="84" t="str">
        <f>IF($G19&gt;0,dane!$AE$1,"")</f>
        <v/>
      </c>
      <c r="M19" s="79">
        <f t="shared" si="0"/>
        <v>0</v>
      </c>
      <c r="N19" s="69"/>
      <c r="P19" s="4"/>
      <c r="Q19" s="4"/>
      <c r="R19" s="4"/>
      <c r="S19" s="4"/>
      <c r="T19" s="4"/>
      <c r="U19" s="13"/>
      <c r="V19" s="51"/>
      <c r="BW19" s="48"/>
      <c r="BX19" s="2"/>
    </row>
    <row r="20" spans="1:76" x14ac:dyDescent="0.25">
      <c r="C20" s="77"/>
      <c r="D20" s="78"/>
      <c r="E20" s="75"/>
      <c r="F20" s="75"/>
      <c r="G20" s="75"/>
      <c r="H20" s="75"/>
      <c r="I20" s="75"/>
      <c r="J20" s="75"/>
      <c r="K20" s="76"/>
      <c r="L20" s="84" t="str">
        <f>IF($G20&gt;0,dane!$AE$1,"")</f>
        <v/>
      </c>
      <c r="M20" s="79">
        <f t="shared" si="0"/>
        <v>0</v>
      </c>
      <c r="N20" s="69"/>
      <c r="O20" s="33"/>
      <c r="P20" s="57"/>
      <c r="Q20" s="4"/>
      <c r="R20" s="4"/>
      <c r="S20" s="4"/>
      <c r="T20" s="4"/>
      <c r="U20" s="13"/>
      <c r="V20" s="51"/>
      <c r="BW20" s="48"/>
      <c r="BX20" s="2"/>
    </row>
    <row r="21" spans="1:76" x14ac:dyDescent="0.25">
      <c r="C21" s="77"/>
      <c r="D21" s="75"/>
      <c r="E21" s="75"/>
      <c r="F21" s="75"/>
      <c r="G21" s="75"/>
      <c r="H21" s="75"/>
      <c r="I21" s="75"/>
      <c r="J21" s="75"/>
      <c r="K21" s="76"/>
      <c r="L21" s="84" t="str">
        <f>IF($G21&gt;0,dane!$AE$1,"")</f>
        <v/>
      </c>
      <c r="M21" s="79">
        <f t="shared" si="0"/>
        <v>0</v>
      </c>
      <c r="N21" s="69"/>
      <c r="P21" s="4"/>
      <c r="Q21" s="4"/>
      <c r="R21" s="4"/>
      <c r="S21" s="4"/>
      <c r="T21" s="4"/>
      <c r="U21" s="13"/>
      <c r="V21" s="51"/>
      <c r="BW21" s="48"/>
      <c r="BX21" s="2"/>
    </row>
    <row r="22" spans="1:76" x14ac:dyDescent="0.25">
      <c r="C22" s="77"/>
      <c r="D22" s="75"/>
      <c r="E22" s="75"/>
      <c r="F22" s="75"/>
      <c r="G22" s="75"/>
      <c r="H22" s="75"/>
      <c r="I22" s="75"/>
      <c r="J22" s="75"/>
      <c r="K22" s="76"/>
      <c r="L22" s="84" t="str">
        <f>IF($G22&gt;0,dane!$AE$1,"")</f>
        <v/>
      </c>
      <c r="M22" s="79">
        <f t="shared" si="0"/>
        <v>0</v>
      </c>
      <c r="N22" s="69"/>
      <c r="O22" s="33"/>
      <c r="P22" s="57"/>
      <c r="Q22" s="4"/>
      <c r="R22" s="4"/>
      <c r="S22" s="4"/>
      <c r="T22" s="4"/>
      <c r="U22" s="13"/>
      <c r="V22" s="51"/>
      <c r="BW22" s="48"/>
      <c r="BX22" s="2"/>
    </row>
    <row r="23" spans="1:76" x14ac:dyDescent="0.25">
      <c r="C23" s="77"/>
      <c r="D23" s="75"/>
      <c r="E23" s="75"/>
      <c r="F23" s="75"/>
      <c r="G23" s="75"/>
      <c r="H23" s="75"/>
      <c r="I23" s="75"/>
      <c r="J23" s="75"/>
      <c r="K23" s="76"/>
      <c r="L23" s="84" t="str">
        <f>IF($G23&gt;0,dane!$AE$1,"")</f>
        <v/>
      </c>
      <c r="M23" s="79">
        <f t="shared" si="0"/>
        <v>0</v>
      </c>
      <c r="N23" s="69"/>
      <c r="P23" s="4"/>
      <c r="Q23" s="4"/>
      <c r="R23" s="4"/>
      <c r="S23" s="4"/>
      <c r="T23" s="4"/>
      <c r="U23" s="13"/>
      <c r="V23" s="51"/>
      <c r="BW23" s="48"/>
      <c r="BX23" s="2"/>
    </row>
    <row r="24" spans="1:76" x14ac:dyDescent="0.25">
      <c r="C24" s="77"/>
      <c r="D24" s="75"/>
      <c r="E24" s="75"/>
      <c r="F24" s="75"/>
      <c r="G24" s="75"/>
      <c r="H24" s="75"/>
      <c r="I24" s="75"/>
      <c r="J24" s="75"/>
      <c r="K24" s="76"/>
      <c r="L24" s="84" t="str">
        <f>IF($G24&gt;0,dane!$AE$1,"")</f>
        <v/>
      </c>
      <c r="M24" s="79">
        <f t="shared" si="0"/>
        <v>0</v>
      </c>
      <c r="N24" s="69"/>
      <c r="O24" s="33"/>
      <c r="P24" s="57"/>
      <c r="Q24" s="4"/>
      <c r="R24" s="4"/>
      <c r="S24" s="4"/>
      <c r="T24" s="4"/>
      <c r="U24" s="13"/>
      <c r="V24" s="51"/>
      <c r="BW24" s="48"/>
      <c r="BX24" s="2"/>
    </row>
    <row r="25" spans="1:76" ht="15.6" customHeight="1" thickBot="1" x14ac:dyDescent="0.3">
      <c r="C25" s="80"/>
      <c r="D25" s="81"/>
      <c r="E25" s="81"/>
      <c r="F25" s="81"/>
      <c r="G25" s="81"/>
      <c r="H25" s="81"/>
      <c r="I25" s="81"/>
      <c r="J25" s="81"/>
      <c r="K25" s="82"/>
      <c r="L25" s="122" t="str">
        <f>IF($G25&gt;0,dane!$AE$1,"")</f>
        <v/>
      </c>
      <c r="M25" s="83">
        <f t="shared" si="0"/>
        <v>0</v>
      </c>
      <c r="N25" s="69"/>
      <c r="P25" s="4"/>
      <c r="Q25" s="4"/>
      <c r="R25" s="4"/>
      <c r="S25" s="4"/>
      <c r="T25" s="4"/>
      <c r="U25" s="13"/>
      <c r="V25" s="51"/>
    </row>
    <row r="26" spans="1:76" ht="17.850000000000001" customHeight="1" thickBot="1" x14ac:dyDescent="0.3">
      <c r="C26" s="221" t="s">
        <v>464</v>
      </c>
      <c r="D26" s="221"/>
      <c r="E26" s="221"/>
      <c r="F26" s="221"/>
      <c r="G26" s="221"/>
      <c r="H26" s="221"/>
      <c r="I26" s="221"/>
      <c r="J26" s="221"/>
      <c r="K26" s="221"/>
      <c r="L26" s="221"/>
      <c r="M26" s="115">
        <f>SUM(M16:M25)</f>
        <v>0</v>
      </c>
      <c r="N26" s="27"/>
      <c r="O26" s="33"/>
      <c r="P26" s="10"/>
      <c r="Q26" s="4"/>
      <c r="R26" s="4"/>
      <c r="S26" s="4"/>
      <c r="T26" s="4"/>
      <c r="U26" s="13"/>
      <c r="V26" s="51"/>
    </row>
    <row r="27" spans="1:76" s="43" customFormat="1" ht="23.1" customHeight="1" x14ac:dyDescent="0.25">
      <c r="A27" s="42"/>
      <c r="C27" s="224"/>
      <c r="D27" s="224"/>
      <c r="E27" s="224"/>
      <c r="F27" s="224"/>
      <c r="G27" s="224"/>
      <c r="H27" s="224"/>
      <c r="I27" s="224"/>
      <c r="J27" s="224"/>
      <c r="K27" s="224"/>
      <c r="L27" s="224"/>
      <c r="M27" s="225"/>
      <c r="N27" s="41"/>
      <c r="O27" s="42"/>
      <c r="P27" s="17"/>
      <c r="Q27" s="18"/>
      <c r="R27" s="18"/>
      <c r="S27" s="18"/>
      <c r="T27" s="4"/>
      <c r="U27" s="13"/>
      <c r="V27" s="51"/>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19"/>
    </row>
    <row r="28" spans="1:76" s="136" customFormat="1" ht="17.850000000000001" customHeight="1" x14ac:dyDescent="0.25">
      <c r="A28" s="135"/>
      <c r="C28" s="164" t="s">
        <v>364</v>
      </c>
      <c r="D28" s="165"/>
      <c r="E28" s="166" t="s">
        <v>455</v>
      </c>
      <c r="F28" s="222" t="s">
        <v>365</v>
      </c>
      <c r="G28" s="223"/>
      <c r="H28" s="223"/>
      <c r="I28" s="223"/>
      <c r="J28" s="167"/>
      <c r="K28" s="167"/>
      <c r="L28" s="167"/>
      <c r="M28" s="168" t="s">
        <v>456</v>
      </c>
      <c r="N28" s="137"/>
      <c r="O28" s="135"/>
      <c r="P28" s="138"/>
      <c r="Q28" s="139"/>
      <c r="R28" s="139"/>
      <c r="S28" s="139"/>
      <c r="T28" s="139"/>
      <c r="U28" s="140"/>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2"/>
    </row>
    <row r="29" spans="1:76" s="43" customFormat="1" ht="46.35" customHeight="1" x14ac:dyDescent="0.25">
      <c r="A29" s="42"/>
      <c r="C29" s="228"/>
      <c r="D29" s="229"/>
      <c r="E29" s="230"/>
      <c r="F29" s="234"/>
      <c r="G29" s="235"/>
      <c r="H29" s="235"/>
      <c r="I29" s="235"/>
      <c r="J29" s="171"/>
      <c r="K29" s="171"/>
      <c r="L29" s="171"/>
      <c r="M29" s="172"/>
      <c r="N29" s="27"/>
      <c r="O29" s="42"/>
      <c r="P29" s="17"/>
      <c r="Q29" s="18"/>
      <c r="R29" s="18"/>
      <c r="S29" s="18"/>
      <c r="T29" s="4"/>
      <c r="U29" s="13"/>
      <c r="V29" s="51"/>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19"/>
    </row>
    <row r="30" spans="1:76" s="43" customFormat="1" ht="12.4" customHeight="1" x14ac:dyDescent="0.25">
      <c r="A30" s="42"/>
      <c r="C30" s="231"/>
      <c r="D30" s="232"/>
      <c r="E30" s="233"/>
      <c r="F30" s="236"/>
      <c r="G30" s="237"/>
      <c r="H30" s="237"/>
      <c r="I30" s="237"/>
      <c r="J30" s="238">
        <f>dane!AD1</f>
        <v>0</v>
      </c>
      <c r="K30" s="238"/>
      <c r="L30" s="238"/>
      <c r="M30" s="239"/>
      <c r="N30" s="27"/>
      <c r="O30" s="42"/>
      <c r="P30" s="17"/>
      <c r="Q30" s="18"/>
      <c r="R30" s="18"/>
      <c r="S30" s="18"/>
      <c r="T30" s="4"/>
      <c r="U30" s="13"/>
      <c r="V30" s="51"/>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19"/>
    </row>
    <row r="31" spans="1:76" s="45" customFormat="1" ht="17.850000000000001" customHeight="1" x14ac:dyDescent="0.25">
      <c r="A31" s="44"/>
      <c r="C31" s="221" t="s">
        <v>457</v>
      </c>
      <c r="D31" s="221"/>
      <c r="E31" s="221"/>
      <c r="F31" s="221"/>
      <c r="G31" s="221"/>
      <c r="H31" s="221"/>
      <c r="I31" s="221"/>
      <c r="J31" s="221"/>
      <c r="K31" s="221"/>
      <c r="L31" s="221"/>
      <c r="M31" s="221"/>
      <c r="N31" s="27"/>
      <c r="O31" s="44"/>
      <c r="P31" s="20"/>
      <c r="Q31" s="21"/>
      <c r="R31" s="21"/>
      <c r="S31" s="21"/>
      <c r="T31" s="21"/>
      <c r="U31" s="22"/>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23"/>
    </row>
    <row r="32" spans="1:76" s="45" customFormat="1" ht="16.350000000000001" customHeight="1" x14ac:dyDescent="0.25">
      <c r="A32" s="44"/>
      <c r="C32" s="227" t="s">
        <v>372</v>
      </c>
      <c r="D32" s="227"/>
      <c r="E32" s="227"/>
      <c r="F32" s="227"/>
      <c r="G32" s="227"/>
      <c r="H32" s="227"/>
      <c r="I32" s="227"/>
      <c r="J32" s="227"/>
      <c r="K32" s="227"/>
      <c r="L32" s="227"/>
      <c r="M32" s="227"/>
      <c r="N32" s="27"/>
      <c r="O32" s="44"/>
      <c r="P32" s="20"/>
      <c r="Q32" s="21"/>
      <c r="R32" s="21"/>
      <c r="S32" s="21"/>
      <c r="T32" s="21"/>
      <c r="U32" s="22"/>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23"/>
    </row>
    <row r="33" spans="1:75" s="47" customFormat="1" ht="30.2" customHeight="1" x14ac:dyDescent="0.25">
      <c r="A33" s="46"/>
      <c r="B33" s="29"/>
      <c r="C33" s="226" t="s">
        <v>460</v>
      </c>
      <c r="D33" s="226"/>
      <c r="E33" s="226"/>
      <c r="F33" s="226"/>
      <c r="G33" s="226"/>
      <c r="H33" s="226"/>
      <c r="I33" s="226"/>
      <c r="J33" s="226"/>
      <c r="K33" s="226"/>
      <c r="L33" s="226"/>
      <c r="M33" s="226"/>
      <c r="N33" s="27"/>
      <c r="O33" s="46"/>
      <c r="P33" s="20"/>
      <c r="Q33" s="21"/>
      <c r="R33" s="21"/>
      <c r="S33" s="21"/>
      <c r="T33" s="21"/>
      <c r="U33" s="24"/>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25"/>
    </row>
    <row r="34" spans="1:75" s="47" customFormat="1" ht="16.350000000000001" customHeight="1" x14ac:dyDescent="0.25">
      <c r="A34" s="46"/>
      <c r="B34" s="29"/>
      <c r="C34" s="220" t="s">
        <v>465</v>
      </c>
      <c r="D34" s="220"/>
      <c r="E34" s="220"/>
      <c r="F34" s="220"/>
      <c r="G34" s="220"/>
      <c r="H34" s="220"/>
      <c r="I34" s="220"/>
      <c r="J34" s="220"/>
      <c r="K34" s="220"/>
      <c r="L34" s="220"/>
      <c r="M34" s="220"/>
      <c r="N34" s="27"/>
      <c r="O34" s="46"/>
      <c r="P34" s="20"/>
      <c r="Q34" s="21"/>
      <c r="R34" s="21"/>
      <c r="S34" s="21"/>
      <c r="T34" s="21"/>
      <c r="U34" s="24"/>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25"/>
    </row>
    <row r="35" spans="1:75" s="47" customFormat="1" ht="16.350000000000001" customHeight="1" x14ac:dyDescent="0.25">
      <c r="A35" s="46"/>
      <c r="B35" s="29"/>
      <c r="C35" s="219"/>
      <c r="D35" s="219"/>
      <c r="E35" s="219"/>
      <c r="F35" s="219"/>
      <c r="G35" s="219"/>
      <c r="H35" s="219"/>
      <c r="I35" s="219"/>
      <c r="J35" s="219"/>
      <c r="K35" s="219"/>
      <c r="L35" s="219"/>
      <c r="M35" s="219"/>
      <c r="N35" s="27"/>
      <c r="O35" s="46"/>
      <c r="P35" s="20"/>
      <c r="Q35" s="21"/>
      <c r="R35" s="21"/>
      <c r="S35" s="21"/>
      <c r="T35" s="21"/>
      <c r="U35" s="24"/>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25"/>
    </row>
    <row r="36" spans="1:75" s="47" customFormat="1" ht="16.350000000000001" customHeight="1" x14ac:dyDescent="0.25">
      <c r="A36" s="46"/>
      <c r="B36" s="29"/>
      <c r="C36" s="220" t="s">
        <v>366</v>
      </c>
      <c r="D36" s="220"/>
      <c r="E36" s="220"/>
      <c r="F36" s="220"/>
      <c r="G36" s="220"/>
      <c r="H36" s="220"/>
      <c r="I36" s="220"/>
      <c r="J36" s="220"/>
      <c r="K36" s="220"/>
      <c r="L36" s="220"/>
      <c r="M36" s="220"/>
      <c r="N36" s="27"/>
      <c r="O36" s="46"/>
      <c r="P36" s="20"/>
      <c r="Q36" s="21" t="s">
        <v>299</v>
      </c>
      <c r="R36" s="21"/>
      <c r="S36" s="21"/>
      <c r="T36" s="21"/>
      <c r="U36" s="24"/>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25"/>
    </row>
    <row r="37" spans="1:75" s="1" customFormat="1" ht="7.5" customHeight="1" x14ac:dyDescent="0.25">
      <c r="B37" s="26"/>
      <c r="C37" s="26"/>
      <c r="D37" s="26"/>
      <c r="E37" s="26"/>
      <c r="F37" s="26"/>
      <c r="G37" s="27"/>
      <c r="H37" s="27"/>
      <c r="I37" s="27"/>
      <c r="J37" s="41"/>
      <c r="K37" s="41"/>
      <c r="L37" s="41"/>
      <c r="M37" s="41"/>
      <c r="N37" s="27"/>
      <c r="U37" s="2"/>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2"/>
    </row>
    <row r="38" spans="1:75" s="1" customFormat="1" x14ac:dyDescent="0.25">
      <c r="U38" s="2"/>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2"/>
    </row>
    <row r="39" spans="1:75" s="1" customFormat="1" x14ac:dyDescent="0.25">
      <c r="U39" s="2"/>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2"/>
    </row>
    <row r="40" spans="1:75" s="1" customFormat="1" x14ac:dyDescent="0.25">
      <c r="U40" s="2"/>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2"/>
    </row>
    <row r="41" spans="1:75" s="1" customFormat="1" x14ac:dyDescent="0.25">
      <c r="U41" s="2"/>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2"/>
    </row>
    <row r="42" spans="1:75" s="1" customFormat="1" x14ac:dyDescent="0.25">
      <c r="U42" s="2"/>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2"/>
    </row>
    <row r="43" spans="1:75" s="1" customFormat="1" x14ac:dyDescent="0.25">
      <c r="U43" s="2"/>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2"/>
    </row>
    <row r="44" spans="1:75" s="1" customFormat="1" x14ac:dyDescent="0.25">
      <c r="U44" s="2"/>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2"/>
    </row>
    <row r="45" spans="1:75" s="1" customFormat="1" x14ac:dyDescent="0.25">
      <c r="U45" s="2"/>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2"/>
    </row>
    <row r="46" spans="1:75" s="1" customFormat="1" x14ac:dyDescent="0.25">
      <c r="U46" s="2"/>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2"/>
    </row>
    <row r="47" spans="1:75" s="1" customFormat="1" x14ac:dyDescent="0.25">
      <c r="U47" s="2"/>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2"/>
    </row>
    <row r="48" spans="1:75" s="1" customFormat="1" x14ac:dyDescent="0.25">
      <c r="U48" s="2"/>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2"/>
    </row>
    <row r="49" spans="21:75" s="1" customFormat="1" x14ac:dyDescent="0.25">
      <c r="U49" s="2"/>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2"/>
    </row>
    <row r="50" spans="21:75" s="1" customFormat="1" x14ac:dyDescent="0.25">
      <c r="U50" s="2"/>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2"/>
    </row>
    <row r="51" spans="21:75" s="1" customFormat="1" x14ac:dyDescent="0.25">
      <c r="U51" s="2"/>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2"/>
    </row>
    <row r="52" spans="21:75" s="1" customFormat="1" x14ac:dyDescent="0.25">
      <c r="U52" s="2"/>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2"/>
    </row>
    <row r="53" spans="21:75" s="1" customFormat="1" x14ac:dyDescent="0.25">
      <c r="U53" s="2"/>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2"/>
    </row>
    <row r="54" spans="21:75" s="1" customFormat="1" x14ac:dyDescent="0.25">
      <c r="U54" s="2"/>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2"/>
    </row>
    <row r="55" spans="21:75" s="1" customFormat="1" x14ac:dyDescent="0.25">
      <c r="U55" s="2"/>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2"/>
    </row>
    <row r="56" spans="21:75" s="1" customFormat="1" x14ac:dyDescent="0.25">
      <c r="U56" s="2"/>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2"/>
    </row>
    <row r="57" spans="21:75" s="1" customFormat="1" x14ac:dyDescent="0.25">
      <c r="U57" s="2"/>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2"/>
    </row>
    <row r="58" spans="21:75" s="1" customFormat="1" x14ac:dyDescent="0.25">
      <c r="U58" s="2"/>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2"/>
    </row>
    <row r="59" spans="21:75" s="1" customFormat="1" x14ac:dyDescent="0.25">
      <c r="U59" s="2"/>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2"/>
    </row>
    <row r="60" spans="21:75" s="1" customFormat="1" x14ac:dyDescent="0.25">
      <c r="U60" s="2"/>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2"/>
    </row>
    <row r="61" spans="21:75" s="1" customFormat="1" x14ac:dyDescent="0.25">
      <c r="U61" s="2"/>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2"/>
    </row>
    <row r="62" spans="21:75" s="1" customFormat="1" x14ac:dyDescent="0.25">
      <c r="U62" s="2"/>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2"/>
    </row>
    <row r="63" spans="21:75" s="1" customFormat="1" x14ac:dyDescent="0.25">
      <c r="U63" s="2"/>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2"/>
    </row>
    <row r="64" spans="21:75" s="1" customFormat="1" x14ac:dyDescent="0.25">
      <c r="U64" s="2"/>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2"/>
    </row>
    <row r="65" spans="21:75" s="1" customFormat="1" x14ac:dyDescent="0.25">
      <c r="U65" s="2"/>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2"/>
    </row>
    <row r="66" spans="21:75" s="1" customFormat="1" x14ac:dyDescent="0.25">
      <c r="U66" s="2"/>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2"/>
    </row>
    <row r="67" spans="21:75" s="1" customFormat="1" x14ac:dyDescent="0.25">
      <c r="U67" s="2"/>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2"/>
    </row>
    <row r="68" spans="21:75" s="1" customFormat="1" x14ac:dyDescent="0.25">
      <c r="U68" s="2"/>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2"/>
    </row>
    <row r="69" spans="21:75" s="1" customFormat="1" x14ac:dyDescent="0.25">
      <c r="U69" s="2"/>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2"/>
    </row>
    <row r="70" spans="21:75" s="1" customFormat="1" x14ac:dyDescent="0.25">
      <c r="U70" s="2"/>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2"/>
    </row>
    <row r="71" spans="21:75" s="1" customFormat="1" x14ac:dyDescent="0.25">
      <c r="U71" s="2"/>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2"/>
    </row>
    <row r="72" spans="21:75" s="1" customFormat="1" x14ac:dyDescent="0.25">
      <c r="U72" s="2"/>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2"/>
    </row>
    <row r="73" spans="21:75" s="1" customFormat="1" x14ac:dyDescent="0.25">
      <c r="U73" s="2"/>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2"/>
    </row>
    <row r="74" spans="21:75" s="1" customFormat="1" x14ac:dyDescent="0.25">
      <c r="U74" s="2"/>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2"/>
    </row>
    <row r="75" spans="21:75" s="1" customFormat="1" x14ac:dyDescent="0.25">
      <c r="U75" s="2"/>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2"/>
    </row>
    <row r="76" spans="21:75" s="1" customFormat="1" x14ac:dyDescent="0.25">
      <c r="U76" s="2"/>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2"/>
    </row>
    <row r="77" spans="21:75" s="1" customFormat="1" x14ac:dyDescent="0.25">
      <c r="U77" s="2"/>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2"/>
    </row>
    <row r="78" spans="21:75" s="1" customFormat="1" x14ac:dyDescent="0.25">
      <c r="U78" s="2"/>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2"/>
    </row>
    <row r="79" spans="21:75" s="1" customFormat="1" x14ac:dyDescent="0.25">
      <c r="U79" s="2"/>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2"/>
    </row>
    <row r="80" spans="21:75" s="1" customFormat="1" x14ac:dyDescent="0.25">
      <c r="U80" s="2"/>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2"/>
    </row>
    <row r="81" spans="21:75" s="1" customFormat="1" x14ac:dyDescent="0.25">
      <c r="U81" s="2"/>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2"/>
    </row>
    <row r="82" spans="21:75" s="1" customFormat="1" x14ac:dyDescent="0.25">
      <c r="U82" s="2"/>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2"/>
    </row>
    <row r="83" spans="21:75" s="1" customFormat="1" x14ac:dyDescent="0.25">
      <c r="U83" s="2"/>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2"/>
    </row>
    <row r="84" spans="21:75" s="1" customFormat="1" x14ac:dyDescent="0.25">
      <c r="U84" s="2"/>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2"/>
    </row>
    <row r="85" spans="21:75" s="1" customFormat="1" x14ac:dyDescent="0.25">
      <c r="U85" s="2"/>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2"/>
    </row>
    <row r="86" spans="21:75" s="1" customFormat="1" x14ac:dyDescent="0.25">
      <c r="U86" s="2"/>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2"/>
    </row>
    <row r="87" spans="21:75" s="1" customFormat="1" x14ac:dyDescent="0.25">
      <c r="U87" s="2"/>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2"/>
    </row>
    <row r="88" spans="21:75" s="1" customFormat="1" x14ac:dyDescent="0.25">
      <c r="U88" s="2"/>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2"/>
    </row>
    <row r="89" spans="21:75" s="1" customFormat="1" x14ac:dyDescent="0.25">
      <c r="U89" s="2"/>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2"/>
    </row>
    <row r="90" spans="21:75" s="1" customFormat="1" x14ac:dyDescent="0.25">
      <c r="U90" s="2"/>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2"/>
    </row>
    <row r="91" spans="21:75" s="1" customFormat="1" x14ac:dyDescent="0.25">
      <c r="U91" s="2"/>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2"/>
    </row>
    <row r="92" spans="21:75" s="1" customFormat="1" x14ac:dyDescent="0.25">
      <c r="U92" s="2"/>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2"/>
    </row>
    <row r="93" spans="21:75" s="1" customFormat="1" x14ac:dyDescent="0.25">
      <c r="U93" s="2"/>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2"/>
    </row>
    <row r="94" spans="21:75" s="1" customFormat="1" x14ac:dyDescent="0.25">
      <c r="U94" s="2"/>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2"/>
    </row>
    <row r="95" spans="21:75" s="1" customFormat="1" x14ac:dyDescent="0.25">
      <c r="U95" s="2"/>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2"/>
    </row>
    <row r="96" spans="21:75" s="1" customFormat="1" x14ac:dyDescent="0.25">
      <c r="U96" s="2"/>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2"/>
    </row>
    <row r="97" spans="21:75" s="1" customFormat="1" x14ac:dyDescent="0.25">
      <c r="U97" s="2"/>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2"/>
    </row>
    <row r="98" spans="21:75" s="1" customFormat="1" x14ac:dyDescent="0.25">
      <c r="U98" s="2"/>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2"/>
    </row>
    <row r="99" spans="21:75" s="1" customFormat="1" x14ac:dyDescent="0.25">
      <c r="U99" s="2"/>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2"/>
    </row>
    <row r="100" spans="21:75" s="1" customFormat="1" x14ac:dyDescent="0.25">
      <c r="U100" s="2"/>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2"/>
    </row>
    <row r="101" spans="21:75" s="1" customFormat="1" x14ac:dyDescent="0.25">
      <c r="U101" s="2"/>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2"/>
    </row>
    <row r="102" spans="21:75" s="1" customFormat="1" x14ac:dyDescent="0.25">
      <c r="U102" s="2"/>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2"/>
    </row>
    <row r="103" spans="21:75" s="1" customFormat="1" x14ac:dyDescent="0.25">
      <c r="U103" s="2"/>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2"/>
    </row>
    <row r="104" spans="21:75" s="1" customFormat="1" x14ac:dyDescent="0.25">
      <c r="U104" s="2"/>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2"/>
    </row>
    <row r="105" spans="21:75" s="1" customFormat="1" x14ac:dyDescent="0.25">
      <c r="U105" s="2"/>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2"/>
    </row>
    <row r="106" spans="21:75" s="1" customFormat="1" x14ac:dyDescent="0.25">
      <c r="U106" s="2"/>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2"/>
    </row>
    <row r="107" spans="21:75" s="1" customFormat="1" x14ac:dyDescent="0.25">
      <c r="U107" s="2"/>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2"/>
    </row>
    <row r="108" spans="21:75" s="1" customFormat="1" x14ac:dyDescent="0.25">
      <c r="U108" s="2"/>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2"/>
    </row>
    <row r="109" spans="21:75" s="1" customFormat="1" x14ac:dyDescent="0.25">
      <c r="U109" s="2"/>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2"/>
    </row>
    <row r="110" spans="21:75" s="1" customFormat="1" x14ac:dyDescent="0.25">
      <c r="U110" s="2"/>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2"/>
    </row>
    <row r="111" spans="21:75" s="1" customFormat="1" x14ac:dyDescent="0.25">
      <c r="U111" s="2"/>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2"/>
    </row>
    <row r="112" spans="21:75" s="1" customFormat="1" x14ac:dyDescent="0.25">
      <c r="U112" s="2"/>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2"/>
    </row>
    <row r="113" spans="21:75" s="1" customFormat="1" x14ac:dyDescent="0.25">
      <c r="U113" s="2"/>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2"/>
    </row>
    <row r="114" spans="21:75" s="1" customFormat="1" x14ac:dyDescent="0.25">
      <c r="U114" s="2"/>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2"/>
    </row>
    <row r="115" spans="21:75" s="1" customFormat="1" x14ac:dyDescent="0.25">
      <c r="U115" s="2"/>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2"/>
    </row>
    <row r="116" spans="21:75" s="1" customFormat="1" x14ac:dyDescent="0.25">
      <c r="U116" s="2"/>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2"/>
    </row>
    <row r="117" spans="21:75" s="1" customFormat="1" x14ac:dyDescent="0.25">
      <c r="U117" s="2"/>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2"/>
    </row>
    <row r="118" spans="21:75" s="1" customFormat="1" x14ac:dyDescent="0.25">
      <c r="U118" s="2"/>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2"/>
    </row>
    <row r="119" spans="21:75" s="1" customFormat="1" x14ac:dyDescent="0.25">
      <c r="U119" s="2"/>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2"/>
    </row>
    <row r="120" spans="21:75" s="1" customFormat="1" x14ac:dyDescent="0.25">
      <c r="U120" s="2"/>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2"/>
    </row>
    <row r="121" spans="21:75" s="1" customFormat="1" x14ac:dyDescent="0.25">
      <c r="U121" s="2"/>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2"/>
    </row>
    <row r="122" spans="21:75" s="1" customFormat="1" x14ac:dyDescent="0.25">
      <c r="U122" s="2"/>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2"/>
    </row>
    <row r="123" spans="21:75" s="1" customFormat="1" x14ac:dyDescent="0.25">
      <c r="U123" s="2"/>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2"/>
    </row>
    <row r="124" spans="21:75" s="1" customFormat="1" x14ac:dyDescent="0.25">
      <c r="U124" s="2"/>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2"/>
    </row>
    <row r="125" spans="21:75" s="1" customFormat="1" x14ac:dyDescent="0.25">
      <c r="U125" s="2"/>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2"/>
    </row>
    <row r="126" spans="21:75" s="1" customFormat="1" x14ac:dyDescent="0.25">
      <c r="U126" s="2"/>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2"/>
    </row>
    <row r="127" spans="21:75" s="1" customFormat="1" x14ac:dyDescent="0.25">
      <c r="U127" s="2"/>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2"/>
    </row>
    <row r="128" spans="21:75" s="1" customFormat="1" x14ac:dyDescent="0.25">
      <c r="U128" s="2"/>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2"/>
    </row>
    <row r="129" spans="21:75" s="1" customFormat="1" x14ac:dyDescent="0.25">
      <c r="U129" s="2"/>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2"/>
    </row>
    <row r="130" spans="21:75" s="1" customFormat="1" x14ac:dyDescent="0.25">
      <c r="U130" s="2"/>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2"/>
    </row>
    <row r="131" spans="21:75" s="1" customFormat="1" x14ac:dyDescent="0.25">
      <c r="U131" s="2"/>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2"/>
    </row>
    <row r="132" spans="21:75" s="1" customFormat="1" x14ac:dyDescent="0.25">
      <c r="U132" s="2"/>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2"/>
    </row>
    <row r="133" spans="21:75" s="1" customFormat="1" x14ac:dyDescent="0.25">
      <c r="U133" s="2"/>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2"/>
    </row>
    <row r="134" spans="21:75" s="1" customFormat="1" x14ac:dyDescent="0.25">
      <c r="U134" s="2"/>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2"/>
    </row>
    <row r="135" spans="21:75" s="1" customFormat="1" x14ac:dyDescent="0.25">
      <c r="U135" s="2"/>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2"/>
    </row>
    <row r="136" spans="21:75" s="1" customFormat="1" x14ac:dyDescent="0.25">
      <c r="U136" s="2"/>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2"/>
    </row>
    <row r="137" spans="21:75" s="1" customFormat="1" x14ac:dyDescent="0.25">
      <c r="U137" s="2"/>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2"/>
    </row>
    <row r="138" spans="21:75" s="1" customFormat="1" x14ac:dyDescent="0.25">
      <c r="U138" s="2"/>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2"/>
    </row>
    <row r="139" spans="21:75" s="1" customFormat="1" x14ac:dyDescent="0.25">
      <c r="U139" s="2"/>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2"/>
    </row>
    <row r="140" spans="21:75" s="1" customFormat="1" x14ac:dyDescent="0.25">
      <c r="U140" s="2"/>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2"/>
    </row>
    <row r="141" spans="21:75" s="1" customFormat="1" x14ac:dyDescent="0.25">
      <c r="U141" s="2"/>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2"/>
    </row>
    <row r="142" spans="21:75" s="1" customFormat="1" x14ac:dyDescent="0.25">
      <c r="U142" s="2"/>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2"/>
    </row>
    <row r="143" spans="21:75" s="1" customFormat="1" x14ac:dyDescent="0.25">
      <c r="U143" s="2"/>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2"/>
    </row>
    <row r="144" spans="21:75" s="1" customFormat="1" x14ac:dyDescent="0.25">
      <c r="U144" s="2"/>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2"/>
    </row>
    <row r="145" spans="21:75" s="1" customFormat="1" x14ac:dyDescent="0.25">
      <c r="U145" s="2"/>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2"/>
    </row>
    <row r="146" spans="21:75" s="1" customFormat="1" x14ac:dyDescent="0.25">
      <c r="U146" s="2"/>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2"/>
    </row>
    <row r="147" spans="21:75" s="1" customFormat="1" x14ac:dyDescent="0.25">
      <c r="U147" s="2"/>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2"/>
    </row>
    <row r="148" spans="21:75" s="1" customFormat="1" x14ac:dyDescent="0.25">
      <c r="U148" s="2"/>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2"/>
    </row>
    <row r="149" spans="21:75" s="1" customFormat="1" x14ac:dyDescent="0.25">
      <c r="U149" s="2"/>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2"/>
    </row>
    <row r="150" spans="21:75" s="1" customFormat="1" x14ac:dyDescent="0.25">
      <c r="U150" s="2"/>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2"/>
    </row>
    <row r="151" spans="21:75" s="1" customFormat="1" x14ac:dyDescent="0.25">
      <c r="U151" s="2"/>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2"/>
    </row>
    <row r="152" spans="21:75" s="1" customFormat="1" x14ac:dyDescent="0.25">
      <c r="U152" s="2"/>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2"/>
    </row>
    <row r="153" spans="21:75" s="1" customFormat="1" x14ac:dyDescent="0.25">
      <c r="U153" s="2"/>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2"/>
    </row>
    <row r="154" spans="21:75" s="1" customFormat="1" x14ac:dyDescent="0.25">
      <c r="U154" s="2"/>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2"/>
    </row>
    <row r="155" spans="21:75" s="1" customFormat="1" x14ac:dyDescent="0.25">
      <c r="U155" s="2"/>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2"/>
    </row>
    <row r="156" spans="21:75" s="1" customFormat="1" x14ac:dyDescent="0.25">
      <c r="U156" s="2"/>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2"/>
    </row>
    <row r="157" spans="21:75" s="1" customFormat="1" x14ac:dyDescent="0.25">
      <c r="U157" s="2"/>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2"/>
    </row>
    <row r="158" spans="21:75" s="1" customFormat="1" x14ac:dyDescent="0.25">
      <c r="U158" s="2"/>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2"/>
    </row>
    <row r="159" spans="21:75" s="1" customFormat="1" x14ac:dyDescent="0.25">
      <c r="U159" s="2"/>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2"/>
    </row>
    <row r="160" spans="21:75" s="1" customFormat="1" x14ac:dyDescent="0.25">
      <c r="U160" s="2"/>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2"/>
    </row>
    <row r="161" spans="21:75" s="1" customFormat="1" x14ac:dyDescent="0.25">
      <c r="U161" s="2"/>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2"/>
    </row>
    <row r="162" spans="21:75" s="1" customFormat="1" x14ac:dyDescent="0.25">
      <c r="U162" s="2"/>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2"/>
    </row>
    <row r="163" spans="21:75" s="1" customFormat="1" x14ac:dyDescent="0.25">
      <c r="U163" s="2"/>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2"/>
    </row>
    <row r="164" spans="21:75" s="1" customFormat="1" x14ac:dyDescent="0.25">
      <c r="U164" s="2"/>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2"/>
    </row>
    <row r="165" spans="21:75" s="1" customFormat="1" x14ac:dyDescent="0.25">
      <c r="U165" s="2"/>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2"/>
    </row>
    <row r="166" spans="21:75" s="1" customFormat="1" x14ac:dyDescent="0.25">
      <c r="U166" s="2"/>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2"/>
    </row>
    <row r="167" spans="21:75" s="1" customFormat="1" x14ac:dyDescent="0.25">
      <c r="U167" s="2"/>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2"/>
    </row>
    <row r="168" spans="21:75" s="1" customFormat="1" x14ac:dyDescent="0.25">
      <c r="U168" s="2"/>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2"/>
    </row>
    <row r="169" spans="21:75" s="1" customFormat="1" x14ac:dyDescent="0.25">
      <c r="U169" s="2"/>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2"/>
    </row>
    <row r="170" spans="21:75" s="1" customFormat="1" x14ac:dyDescent="0.25">
      <c r="U170" s="2"/>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2"/>
    </row>
    <row r="171" spans="21:75" s="1" customFormat="1" x14ac:dyDescent="0.25">
      <c r="U171" s="2"/>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2"/>
    </row>
    <row r="172" spans="21:75" s="1" customFormat="1" x14ac:dyDescent="0.25">
      <c r="U172" s="2"/>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2"/>
    </row>
    <row r="173" spans="21:75" s="1" customFormat="1" x14ac:dyDescent="0.25">
      <c r="U173" s="2"/>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2"/>
    </row>
    <row r="174" spans="21:75" s="1" customFormat="1" x14ac:dyDescent="0.25">
      <c r="U174" s="2"/>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2"/>
    </row>
    <row r="175" spans="21:75" s="1" customFormat="1" x14ac:dyDescent="0.25">
      <c r="U175" s="2"/>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2"/>
    </row>
    <row r="176" spans="21:75" s="1" customFormat="1" x14ac:dyDescent="0.25">
      <c r="U176" s="2"/>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2"/>
    </row>
    <row r="177" spans="21:75" s="1" customFormat="1" x14ac:dyDescent="0.25">
      <c r="U177" s="2"/>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2"/>
    </row>
    <row r="178" spans="21:75" s="1" customFormat="1" x14ac:dyDescent="0.25">
      <c r="U178" s="2"/>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2"/>
    </row>
    <row r="179" spans="21:75" s="1" customFormat="1" x14ac:dyDescent="0.25">
      <c r="U179" s="2"/>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2"/>
    </row>
    <row r="180" spans="21:75" s="1" customFormat="1" x14ac:dyDescent="0.25">
      <c r="U180" s="2"/>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2"/>
    </row>
    <row r="181" spans="21:75" s="1" customFormat="1" x14ac:dyDescent="0.25">
      <c r="U181" s="2"/>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2"/>
    </row>
    <row r="182" spans="21:75" s="1" customFormat="1" x14ac:dyDescent="0.25">
      <c r="U182" s="2"/>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2"/>
    </row>
    <row r="183" spans="21:75" s="1" customFormat="1" x14ac:dyDescent="0.25">
      <c r="U183" s="2"/>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2"/>
    </row>
    <row r="184" spans="21:75" s="1" customFormat="1" x14ac:dyDescent="0.25">
      <c r="U184" s="2"/>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2"/>
    </row>
    <row r="185" spans="21:75" s="1" customFormat="1" x14ac:dyDescent="0.25">
      <c r="U185" s="2"/>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2"/>
    </row>
    <row r="186" spans="21:75" s="1" customFormat="1" x14ac:dyDescent="0.25">
      <c r="U186" s="2"/>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2"/>
    </row>
    <row r="187" spans="21:75" s="1" customFormat="1" x14ac:dyDescent="0.25">
      <c r="U187" s="2"/>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2"/>
    </row>
    <row r="188" spans="21:75" s="1" customFormat="1" x14ac:dyDescent="0.25">
      <c r="U188" s="2"/>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2"/>
    </row>
    <row r="189" spans="21:75" s="1" customFormat="1" x14ac:dyDescent="0.25">
      <c r="U189" s="2"/>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2"/>
    </row>
    <row r="190" spans="21:75" s="1" customFormat="1" x14ac:dyDescent="0.25">
      <c r="U190" s="2"/>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2"/>
    </row>
    <row r="191" spans="21:75" s="1" customFormat="1" x14ac:dyDescent="0.25">
      <c r="U191" s="2"/>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2"/>
    </row>
    <row r="192" spans="21:75" s="1" customFormat="1" x14ac:dyDescent="0.25">
      <c r="U192" s="2"/>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2"/>
    </row>
    <row r="193" spans="21:75" s="1" customFormat="1" x14ac:dyDescent="0.25">
      <c r="U193" s="2"/>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2"/>
    </row>
    <row r="194" spans="21:75" s="1" customFormat="1" x14ac:dyDescent="0.25">
      <c r="U194" s="2"/>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2"/>
    </row>
    <row r="195" spans="21:75" s="1" customFormat="1" x14ac:dyDescent="0.25">
      <c r="U195" s="2"/>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2"/>
    </row>
    <row r="196" spans="21:75" s="1" customFormat="1" x14ac:dyDescent="0.25">
      <c r="U196" s="2"/>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2"/>
    </row>
    <row r="197" spans="21:75" s="1" customFormat="1" x14ac:dyDescent="0.25">
      <c r="U197" s="2"/>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2"/>
    </row>
    <row r="198" spans="21:75" s="1" customFormat="1" x14ac:dyDescent="0.25">
      <c r="U198" s="2"/>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2"/>
    </row>
    <row r="199" spans="21:75" s="1" customFormat="1" x14ac:dyDescent="0.25">
      <c r="U199" s="2"/>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2"/>
    </row>
    <row r="200" spans="21:75" s="1" customFormat="1" x14ac:dyDescent="0.25">
      <c r="U200" s="2"/>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2"/>
    </row>
    <row r="201" spans="21:75" s="1" customFormat="1" x14ac:dyDescent="0.25">
      <c r="U201" s="2"/>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2"/>
    </row>
    <row r="202" spans="21:75" s="1" customFormat="1" x14ac:dyDescent="0.25">
      <c r="U202" s="2"/>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2"/>
    </row>
    <row r="203" spans="21:75" s="1" customFormat="1" x14ac:dyDescent="0.25">
      <c r="U203" s="2"/>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2"/>
    </row>
    <row r="204" spans="21:75" s="1" customFormat="1" x14ac:dyDescent="0.25">
      <c r="U204" s="2"/>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2"/>
    </row>
    <row r="205" spans="21:75" s="1" customFormat="1" x14ac:dyDescent="0.25">
      <c r="U205" s="2"/>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2"/>
    </row>
    <row r="206" spans="21:75" s="1" customFormat="1" x14ac:dyDescent="0.25">
      <c r="U206" s="2"/>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2"/>
    </row>
    <row r="207" spans="21:75" s="1" customFormat="1" x14ac:dyDescent="0.25">
      <c r="U207" s="2"/>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2"/>
    </row>
    <row r="208" spans="21:75" s="1" customFormat="1" x14ac:dyDescent="0.25">
      <c r="U208" s="2"/>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c r="BT208" s="48"/>
      <c r="BU208" s="48"/>
      <c r="BV208" s="48"/>
      <c r="BW208" s="2"/>
    </row>
    <row r="209" spans="21:75" s="1" customFormat="1" x14ac:dyDescent="0.25">
      <c r="U209" s="2"/>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c r="BT209" s="48"/>
      <c r="BU209" s="48"/>
      <c r="BV209" s="48"/>
      <c r="BW209" s="2"/>
    </row>
    <row r="210" spans="21:75" s="1" customFormat="1" x14ac:dyDescent="0.25">
      <c r="U210" s="2"/>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2"/>
    </row>
    <row r="211" spans="21:75" s="1" customFormat="1" x14ac:dyDescent="0.25">
      <c r="U211" s="2"/>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c r="BT211" s="48"/>
      <c r="BU211" s="48"/>
      <c r="BV211" s="48"/>
      <c r="BW211" s="2"/>
    </row>
    <row r="212" spans="21:75" s="1" customFormat="1" x14ac:dyDescent="0.25">
      <c r="U212" s="2"/>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c r="BT212" s="48"/>
      <c r="BU212" s="48"/>
      <c r="BV212" s="48"/>
      <c r="BW212" s="2"/>
    </row>
    <row r="213" spans="21:75" s="1" customFormat="1" x14ac:dyDescent="0.25">
      <c r="U213" s="2"/>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2"/>
    </row>
    <row r="214" spans="21:75" s="1" customFormat="1" x14ac:dyDescent="0.25">
      <c r="U214" s="2"/>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2"/>
    </row>
    <row r="215" spans="21:75" s="1" customFormat="1" x14ac:dyDescent="0.25">
      <c r="U215" s="2"/>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2"/>
    </row>
    <row r="216" spans="21:75" s="1" customFormat="1" x14ac:dyDescent="0.25">
      <c r="U216" s="2"/>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c r="BS216" s="48"/>
      <c r="BT216" s="48"/>
      <c r="BU216" s="48"/>
      <c r="BV216" s="48"/>
      <c r="BW216" s="2"/>
    </row>
    <row r="217" spans="21:75" s="1" customFormat="1" x14ac:dyDescent="0.25">
      <c r="U217" s="2"/>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2"/>
    </row>
    <row r="218" spans="21:75" s="1" customFormat="1" x14ac:dyDescent="0.25">
      <c r="U218" s="2"/>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2"/>
    </row>
    <row r="219" spans="21:75" s="1" customFormat="1" x14ac:dyDescent="0.25">
      <c r="U219" s="2"/>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8"/>
      <c r="BL219" s="48"/>
      <c r="BM219" s="48"/>
      <c r="BN219" s="48"/>
      <c r="BO219" s="48"/>
      <c r="BP219" s="48"/>
      <c r="BQ219" s="48"/>
      <c r="BR219" s="48"/>
      <c r="BS219" s="48"/>
      <c r="BT219" s="48"/>
      <c r="BU219" s="48"/>
      <c r="BV219" s="48"/>
      <c r="BW219" s="2"/>
    </row>
    <row r="220" spans="21:75" s="1" customFormat="1" x14ac:dyDescent="0.25">
      <c r="U220" s="2"/>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2"/>
    </row>
    <row r="221" spans="21:75" s="1" customFormat="1" x14ac:dyDescent="0.25">
      <c r="U221" s="2"/>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2"/>
    </row>
    <row r="222" spans="21:75" s="1" customFormat="1" x14ac:dyDescent="0.25">
      <c r="U222" s="2"/>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2"/>
    </row>
    <row r="223" spans="21:75" s="1" customFormat="1" x14ac:dyDescent="0.25">
      <c r="U223" s="2"/>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2"/>
    </row>
    <row r="224" spans="21:75" s="1" customFormat="1" x14ac:dyDescent="0.25">
      <c r="U224" s="2"/>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2"/>
    </row>
    <row r="225" spans="21:75" s="1" customFormat="1" x14ac:dyDescent="0.25">
      <c r="U225" s="2"/>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2"/>
    </row>
    <row r="226" spans="21:75" s="1" customFormat="1" x14ac:dyDescent="0.25">
      <c r="U226" s="2"/>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2"/>
    </row>
    <row r="227" spans="21:75" s="1" customFormat="1" x14ac:dyDescent="0.25">
      <c r="U227" s="2"/>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2"/>
    </row>
    <row r="228" spans="21:75" s="1" customFormat="1" x14ac:dyDescent="0.25">
      <c r="U228" s="2"/>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2"/>
    </row>
    <row r="229" spans="21:75" s="1" customFormat="1" x14ac:dyDescent="0.25">
      <c r="U229" s="2"/>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2"/>
    </row>
    <row r="230" spans="21:75" s="1" customFormat="1" x14ac:dyDescent="0.25">
      <c r="U230" s="2"/>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2"/>
    </row>
    <row r="231" spans="21:75" s="1" customFormat="1" x14ac:dyDescent="0.25">
      <c r="U231" s="2"/>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2"/>
    </row>
    <row r="232" spans="21:75" s="1" customFormat="1" x14ac:dyDescent="0.25">
      <c r="U232" s="2"/>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2"/>
    </row>
    <row r="233" spans="21:75" s="1" customFormat="1" x14ac:dyDescent="0.25">
      <c r="U233" s="2"/>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2"/>
    </row>
    <row r="234" spans="21:75" s="1" customFormat="1" x14ac:dyDescent="0.25">
      <c r="U234" s="2"/>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2"/>
    </row>
    <row r="235" spans="21:75" s="1" customFormat="1" x14ac:dyDescent="0.25">
      <c r="U235" s="2"/>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c r="BM235" s="48"/>
      <c r="BN235" s="48"/>
      <c r="BO235" s="48"/>
      <c r="BP235" s="48"/>
      <c r="BQ235" s="48"/>
      <c r="BR235" s="48"/>
      <c r="BS235" s="48"/>
      <c r="BT235" s="48"/>
      <c r="BU235" s="48"/>
      <c r="BV235" s="48"/>
      <c r="BW235" s="2"/>
    </row>
    <row r="236" spans="21:75" s="1" customFormat="1" x14ac:dyDescent="0.25">
      <c r="U236" s="2"/>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2"/>
    </row>
    <row r="237" spans="21:75" s="1" customFormat="1" x14ac:dyDescent="0.25">
      <c r="U237" s="2"/>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c r="BF237" s="48"/>
      <c r="BG237" s="48"/>
      <c r="BH237" s="48"/>
      <c r="BI237" s="48"/>
      <c r="BJ237" s="48"/>
      <c r="BK237" s="48"/>
      <c r="BL237" s="48"/>
      <c r="BM237" s="48"/>
      <c r="BN237" s="48"/>
      <c r="BO237" s="48"/>
      <c r="BP237" s="48"/>
      <c r="BQ237" s="48"/>
      <c r="BR237" s="48"/>
      <c r="BS237" s="48"/>
      <c r="BT237" s="48"/>
      <c r="BU237" s="48"/>
      <c r="BV237" s="48"/>
      <c r="BW237" s="2"/>
    </row>
    <row r="238" spans="21:75" s="1" customFormat="1" x14ac:dyDescent="0.25">
      <c r="U238" s="2"/>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8"/>
      <c r="BL238" s="48"/>
      <c r="BM238" s="48"/>
      <c r="BN238" s="48"/>
      <c r="BO238" s="48"/>
      <c r="BP238" s="48"/>
      <c r="BQ238" s="48"/>
      <c r="BR238" s="48"/>
      <c r="BS238" s="48"/>
      <c r="BT238" s="48"/>
      <c r="BU238" s="48"/>
      <c r="BV238" s="48"/>
      <c r="BW238" s="2"/>
    </row>
    <row r="239" spans="21:75" s="1" customFormat="1" x14ac:dyDescent="0.25">
      <c r="U239" s="2"/>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c r="BE239" s="48"/>
      <c r="BF239" s="48"/>
      <c r="BG239" s="48"/>
      <c r="BH239" s="48"/>
      <c r="BI239" s="48"/>
      <c r="BJ239" s="48"/>
      <c r="BK239" s="48"/>
      <c r="BL239" s="48"/>
      <c r="BM239" s="48"/>
      <c r="BN239" s="48"/>
      <c r="BO239" s="48"/>
      <c r="BP239" s="48"/>
      <c r="BQ239" s="48"/>
      <c r="BR239" s="48"/>
      <c r="BS239" s="48"/>
      <c r="BT239" s="48"/>
      <c r="BU239" s="48"/>
      <c r="BV239" s="48"/>
      <c r="BW239" s="2"/>
    </row>
    <row r="240" spans="21:75" s="1" customFormat="1" x14ac:dyDescent="0.25">
      <c r="U240" s="2"/>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8"/>
      <c r="BL240" s="48"/>
      <c r="BM240" s="48"/>
      <c r="BN240" s="48"/>
      <c r="BO240" s="48"/>
      <c r="BP240" s="48"/>
      <c r="BQ240" s="48"/>
      <c r="BR240" s="48"/>
      <c r="BS240" s="48"/>
      <c r="BT240" s="48"/>
      <c r="BU240" s="48"/>
      <c r="BV240" s="48"/>
      <c r="BW240" s="2"/>
    </row>
    <row r="241" spans="21:75" s="1" customFormat="1" x14ac:dyDescent="0.25">
      <c r="U241" s="2"/>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c r="BE241" s="48"/>
      <c r="BF241" s="48"/>
      <c r="BG241" s="48"/>
      <c r="BH241" s="48"/>
      <c r="BI241" s="48"/>
      <c r="BJ241" s="48"/>
      <c r="BK241" s="48"/>
      <c r="BL241" s="48"/>
      <c r="BM241" s="48"/>
      <c r="BN241" s="48"/>
      <c r="BO241" s="48"/>
      <c r="BP241" s="48"/>
      <c r="BQ241" s="48"/>
      <c r="BR241" s="48"/>
      <c r="BS241" s="48"/>
      <c r="BT241" s="48"/>
      <c r="BU241" s="48"/>
      <c r="BV241" s="48"/>
      <c r="BW241" s="2"/>
    </row>
    <row r="242" spans="21:75" s="1" customFormat="1" x14ac:dyDescent="0.25">
      <c r="U242" s="2"/>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8"/>
      <c r="BL242" s="48"/>
      <c r="BM242" s="48"/>
      <c r="BN242" s="48"/>
      <c r="BO242" s="48"/>
      <c r="BP242" s="48"/>
      <c r="BQ242" s="48"/>
      <c r="BR242" s="48"/>
      <c r="BS242" s="48"/>
      <c r="BT242" s="48"/>
      <c r="BU242" s="48"/>
      <c r="BV242" s="48"/>
      <c r="BW242" s="2"/>
    </row>
    <row r="243" spans="21:75" s="1" customFormat="1" x14ac:dyDescent="0.25">
      <c r="U243" s="2"/>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c r="BA243" s="48"/>
      <c r="BB243" s="48"/>
      <c r="BC243" s="48"/>
      <c r="BD243" s="48"/>
      <c r="BE243" s="48"/>
      <c r="BF243" s="48"/>
      <c r="BG243" s="48"/>
      <c r="BH243" s="48"/>
      <c r="BI243" s="48"/>
      <c r="BJ243" s="48"/>
      <c r="BK243" s="48"/>
      <c r="BL243" s="48"/>
      <c r="BM243" s="48"/>
      <c r="BN243" s="48"/>
      <c r="BO243" s="48"/>
      <c r="BP243" s="48"/>
      <c r="BQ243" s="48"/>
      <c r="BR243" s="48"/>
      <c r="BS243" s="48"/>
      <c r="BT243" s="48"/>
      <c r="BU243" s="48"/>
      <c r="BV243" s="48"/>
      <c r="BW243" s="2"/>
    </row>
    <row r="244" spans="21:75" s="1" customFormat="1" x14ac:dyDescent="0.25">
      <c r="U244" s="2"/>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c r="BA244" s="48"/>
      <c r="BB244" s="48"/>
      <c r="BC244" s="48"/>
      <c r="BD244" s="48"/>
      <c r="BE244" s="48"/>
      <c r="BF244" s="48"/>
      <c r="BG244" s="48"/>
      <c r="BH244" s="48"/>
      <c r="BI244" s="48"/>
      <c r="BJ244" s="48"/>
      <c r="BK244" s="48"/>
      <c r="BL244" s="48"/>
      <c r="BM244" s="48"/>
      <c r="BN244" s="48"/>
      <c r="BO244" s="48"/>
      <c r="BP244" s="48"/>
      <c r="BQ244" s="48"/>
      <c r="BR244" s="48"/>
      <c r="BS244" s="48"/>
      <c r="BT244" s="48"/>
      <c r="BU244" s="48"/>
      <c r="BV244" s="48"/>
      <c r="BW244" s="2"/>
    </row>
    <row r="245" spans="21:75" s="1" customFormat="1" x14ac:dyDescent="0.25">
      <c r="U245" s="2"/>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c r="BE245" s="48"/>
      <c r="BF245" s="48"/>
      <c r="BG245" s="48"/>
      <c r="BH245" s="48"/>
      <c r="BI245" s="48"/>
      <c r="BJ245" s="48"/>
      <c r="BK245" s="48"/>
      <c r="BL245" s="48"/>
      <c r="BM245" s="48"/>
      <c r="BN245" s="48"/>
      <c r="BO245" s="48"/>
      <c r="BP245" s="48"/>
      <c r="BQ245" s="48"/>
      <c r="BR245" s="48"/>
      <c r="BS245" s="48"/>
      <c r="BT245" s="48"/>
      <c r="BU245" s="48"/>
      <c r="BV245" s="48"/>
      <c r="BW245" s="2"/>
    </row>
    <row r="246" spans="21:75" s="1" customFormat="1" x14ac:dyDescent="0.25">
      <c r="U246" s="2"/>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2"/>
    </row>
    <row r="247" spans="21:75" s="1" customFormat="1" x14ac:dyDescent="0.25">
      <c r="U247" s="2"/>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c r="BE247" s="48"/>
      <c r="BF247" s="48"/>
      <c r="BG247" s="48"/>
      <c r="BH247" s="48"/>
      <c r="BI247" s="48"/>
      <c r="BJ247" s="48"/>
      <c r="BK247" s="48"/>
      <c r="BL247" s="48"/>
      <c r="BM247" s="48"/>
      <c r="BN247" s="48"/>
      <c r="BO247" s="48"/>
      <c r="BP247" s="48"/>
      <c r="BQ247" s="48"/>
      <c r="BR247" s="48"/>
      <c r="BS247" s="48"/>
      <c r="BT247" s="48"/>
      <c r="BU247" s="48"/>
      <c r="BV247" s="48"/>
      <c r="BW247" s="2"/>
    </row>
    <row r="248" spans="21:75" s="1" customFormat="1" x14ac:dyDescent="0.25">
      <c r="U248" s="2"/>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c r="BF248" s="48"/>
      <c r="BG248" s="48"/>
      <c r="BH248" s="48"/>
      <c r="BI248" s="48"/>
      <c r="BJ248" s="48"/>
      <c r="BK248" s="48"/>
      <c r="BL248" s="48"/>
      <c r="BM248" s="48"/>
      <c r="BN248" s="48"/>
      <c r="BO248" s="48"/>
      <c r="BP248" s="48"/>
      <c r="BQ248" s="48"/>
      <c r="BR248" s="48"/>
      <c r="BS248" s="48"/>
      <c r="BT248" s="48"/>
      <c r="BU248" s="48"/>
      <c r="BV248" s="48"/>
      <c r="BW248" s="2"/>
    </row>
    <row r="249" spans="21:75" s="1" customFormat="1" x14ac:dyDescent="0.25">
      <c r="U249" s="2"/>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c r="BF249" s="48"/>
      <c r="BG249" s="48"/>
      <c r="BH249" s="48"/>
      <c r="BI249" s="48"/>
      <c r="BJ249" s="48"/>
      <c r="BK249" s="48"/>
      <c r="BL249" s="48"/>
      <c r="BM249" s="48"/>
      <c r="BN249" s="48"/>
      <c r="BO249" s="48"/>
      <c r="BP249" s="48"/>
      <c r="BQ249" s="48"/>
      <c r="BR249" s="48"/>
      <c r="BS249" s="48"/>
      <c r="BT249" s="48"/>
      <c r="BU249" s="48"/>
      <c r="BV249" s="48"/>
      <c r="BW249" s="2"/>
    </row>
    <row r="250" spans="21:75" s="1" customFormat="1" x14ac:dyDescent="0.25">
      <c r="U250" s="2"/>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c r="BE250" s="48"/>
      <c r="BF250" s="48"/>
      <c r="BG250" s="48"/>
      <c r="BH250" s="48"/>
      <c r="BI250" s="48"/>
      <c r="BJ250" s="48"/>
      <c r="BK250" s="48"/>
      <c r="BL250" s="48"/>
      <c r="BM250" s="48"/>
      <c r="BN250" s="48"/>
      <c r="BO250" s="48"/>
      <c r="BP250" s="48"/>
      <c r="BQ250" s="48"/>
      <c r="BR250" s="48"/>
      <c r="BS250" s="48"/>
      <c r="BT250" s="48"/>
      <c r="BU250" s="48"/>
      <c r="BV250" s="48"/>
      <c r="BW250" s="2"/>
    </row>
    <row r="251" spans="21:75" s="1" customFormat="1" x14ac:dyDescent="0.25">
      <c r="U251" s="2"/>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c r="BE251" s="48"/>
      <c r="BF251" s="48"/>
      <c r="BG251" s="48"/>
      <c r="BH251" s="48"/>
      <c r="BI251" s="48"/>
      <c r="BJ251" s="48"/>
      <c r="BK251" s="48"/>
      <c r="BL251" s="48"/>
      <c r="BM251" s="48"/>
      <c r="BN251" s="48"/>
      <c r="BO251" s="48"/>
      <c r="BP251" s="48"/>
      <c r="BQ251" s="48"/>
      <c r="BR251" s="48"/>
      <c r="BS251" s="48"/>
      <c r="BT251" s="48"/>
      <c r="BU251" s="48"/>
      <c r="BV251" s="48"/>
      <c r="BW251" s="2"/>
    </row>
    <row r="252" spans="21:75" s="1" customFormat="1" x14ac:dyDescent="0.25">
      <c r="U252" s="2"/>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8"/>
      <c r="BL252" s="48"/>
      <c r="BM252" s="48"/>
      <c r="BN252" s="48"/>
      <c r="BO252" s="48"/>
      <c r="BP252" s="48"/>
      <c r="BQ252" s="48"/>
      <c r="BR252" s="48"/>
      <c r="BS252" s="48"/>
      <c r="BT252" s="48"/>
      <c r="BU252" s="48"/>
      <c r="BV252" s="48"/>
      <c r="BW252" s="2"/>
    </row>
    <row r="253" spans="21:75" s="1" customFormat="1" x14ac:dyDescent="0.25">
      <c r="U253" s="2"/>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8"/>
      <c r="BQ253" s="48"/>
      <c r="BR253" s="48"/>
      <c r="BS253" s="48"/>
      <c r="BT253" s="48"/>
      <c r="BU253" s="48"/>
      <c r="BV253" s="48"/>
      <c r="BW253" s="2"/>
    </row>
    <row r="254" spans="21:75" s="1" customFormat="1" x14ac:dyDescent="0.25">
      <c r="U254" s="2"/>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8"/>
      <c r="BQ254" s="48"/>
      <c r="BR254" s="48"/>
      <c r="BS254" s="48"/>
      <c r="BT254" s="48"/>
      <c r="BU254" s="48"/>
      <c r="BV254" s="48"/>
      <c r="BW254" s="2"/>
    </row>
    <row r="255" spans="21:75" s="1" customFormat="1" x14ac:dyDescent="0.25">
      <c r="U255" s="2"/>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c r="BN255" s="48"/>
      <c r="BO255" s="48"/>
      <c r="BP255" s="48"/>
      <c r="BQ255" s="48"/>
      <c r="BR255" s="48"/>
      <c r="BS255" s="48"/>
      <c r="BT255" s="48"/>
      <c r="BU255" s="48"/>
      <c r="BV255" s="48"/>
      <c r="BW255" s="2"/>
    </row>
    <row r="256" spans="21:75" s="1" customFormat="1" x14ac:dyDescent="0.25">
      <c r="U256" s="2"/>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c r="BE256" s="48"/>
      <c r="BF256" s="48"/>
      <c r="BG256" s="48"/>
      <c r="BH256" s="48"/>
      <c r="BI256" s="48"/>
      <c r="BJ256" s="48"/>
      <c r="BK256" s="48"/>
      <c r="BL256" s="48"/>
      <c r="BM256" s="48"/>
      <c r="BN256" s="48"/>
      <c r="BO256" s="48"/>
      <c r="BP256" s="48"/>
      <c r="BQ256" s="48"/>
      <c r="BR256" s="48"/>
      <c r="BS256" s="48"/>
      <c r="BT256" s="48"/>
      <c r="BU256" s="48"/>
      <c r="BV256" s="48"/>
      <c r="BW256" s="2"/>
    </row>
    <row r="257" spans="21:75" s="1" customFormat="1" x14ac:dyDescent="0.25">
      <c r="U257" s="2"/>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c r="BR257" s="48"/>
      <c r="BS257" s="48"/>
      <c r="BT257" s="48"/>
      <c r="BU257" s="48"/>
      <c r="BV257" s="48"/>
      <c r="BW257" s="2"/>
    </row>
    <row r="258" spans="21:75" s="1" customFormat="1" x14ac:dyDescent="0.25">
      <c r="U258" s="2"/>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c r="BN258" s="48"/>
      <c r="BO258" s="48"/>
      <c r="BP258" s="48"/>
      <c r="BQ258" s="48"/>
      <c r="BR258" s="48"/>
      <c r="BS258" s="48"/>
      <c r="BT258" s="48"/>
      <c r="BU258" s="48"/>
      <c r="BV258" s="48"/>
      <c r="BW258" s="2"/>
    </row>
    <row r="259" spans="21:75" s="1" customFormat="1" x14ac:dyDescent="0.25">
      <c r="U259" s="2"/>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2"/>
    </row>
    <row r="260" spans="21:75" s="1" customFormat="1" x14ac:dyDescent="0.25">
      <c r="U260" s="2"/>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2"/>
    </row>
    <row r="261" spans="21:75" s="1" customFormat="1" x14ac:dyDescent="0.25">
      <c r="U261" s="2"/>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c r="BN261" s="48"/>
      <c r="BO261" s="48"/>
      <c r="BP261" s="48"/>
      <c r="BQ261" s="48"/>
      <c r="BR261" s="48"/>
      <c r="BS261" s="48"/>
      <c r="BT261" s="48"/>
      <c r="BU261" s="48"/>
      <c r="BV261" s="48"/>
      <c r="BW261" s="2"/>
    </row>
    <row r="262" spans="21:75" s="1" customFormat="1" x14ac:dyDescent="0.25">
      <c r="U262" s="2"/>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c r="BR262" s="48"/>
      <c r="BS262" s="48"/>
      <c r="BT262" s="48"/>
      <c r="BU262" s="48"/>
      <c r="BV262" s="48"/>
      <c r="BW262" s="2"/>
    </row>
    <row r="263" spans="21:75" s="1" customFormat="1" x14ac:dyDescent="0.25">
      <c r="U263" s="2"/>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c r="BE263" s="48"/>
      <c r="BF263" s="48"/>
      <c r="BG263" s="48"/>
      <c r="BH263" s="48"/>
      <c r="BI263" s="48"/>
      <c r="BJ263" s="48"/>
      <c r="BK263" s="48"/>
      <c r="BL263" s="48"/>
      <c r="BM263" s="48"/>
      <c r="BN263" s="48"/>
      <c r="BO263" s="48"/>
      <c r="BP263" s="48"/>
      <c r="BQ263" s="48"/>
      <c r="BR263" s="48"/>
      <c r="BS263" s="48"/>
      <c r="BT263" s="48"/>
      <c r="BU263" s="48"/>
      <c r="BV263" s="48"/>
      <c r="BW263" s="2"/>
    </row>
    <row r="264" spans="21:75" s="1" customFormat="1" x14ac:dyDescent="0.25">
      <c r="U264" s="2"/>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c r="BE264" s="48"/>
      <c r="BF264" s="48"/>
      <c r="BG264" s="48"/>
      <c r="BH264" s="48"/>
      <c r="BI264" s="48"/>
      <c r="BJ264" s="48"/>
      <c r="BK264" s="48"/>
      <c r="BL264" s="48"/>
      <c r="BM264" s="48"/>
      <c r="BN264" s="48"/>
      <c r="BO264" s="48"/>
      <c r="BP264" s="48"/>
      <c r="BQ264" s="48"/>
      <c r="BR264" s="48"/>
      <c r="BS264" s="48"/>
      <c r="BT264" s="48"/>
      <c r="BU264" s="48"/>
      <c r="BV264" s="48"/>
      <c r="BW264" s="2"/>
    </row>
    <row r="265" spans="21:75" s="1" customFormat="1" x14ac:dyDescent="0.25">
      <c r="U265" s="2"/>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c r="BE265" s="48"/>
      <c r="BF265" s="48"/>
      <c r="BG265" s="48"/>
      <c r="BH265" s="48"/>
      <c r="BI265" s="48"/>
      <c r="BJ265" s="48"/>
      <c r="BK265" s="48"/>
      <c r="BL265" s="48"/>
      <c r="BM265" s="48"/>
      <c r="BN265" s="48"/>
      <c r="BO265" s="48"/>
      <c r="BP265" s="48"/>
      <c r="BQ265" s="48"/>
      <c r="BR265" s="48"/>
      <c r="BS265" s="48"/>
      <c r="BT265" s="48"/>
      <c r="BU265" s="48"/>
      <c r="BV265" s="48"/>
      <c r="BW265" s="2"/>
    </row>
    <row r="266" spans="21:75" s="1" customFormat="1" x14ac:dyDescent="0.25">
      <c r="U266" s="2"/>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8"/>
      <c r="BQ266" s="48"/>
      <c r="BR266" s="48"/>
      <c r="BS266" s="48"/>
      <c r="BT266" s="48"/>
      <c r="BU266" s="48"/>
      <c r="BV266" s="48"/>
      <c r="BW266" s="2"/>
    </row>
    <row r="267" spans="21:75" s="1" customFormat="1" x14ac:dyDescent="0.25">
      <c r="U267" s="2"/>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8"/>
      <c r="BQ267" s="48"/>
      <c r="BR267" s="48"/>
      <c r="BS267" s="48"/>
      <c r="BT267" s="48"/>
      <c r="BU267" s="48"/>
      <c r="BV267" s="48"/>
      <c r="BW267" s="2"/>
    </row>
    <row r="268" spans="21:75" s="1" customFormat="1" x14ac:dyDescent="0.25">
      <c r="U268" s="2"/>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2"/>
    </row>
    <row r="269" spans="21:75" s="1" customFormat="1" x14ac:dyDescent="0.25">
      <c r="U269" s="2"/>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8"/>
      <c r="BQ269" s="48"/>
      <c r="BR269" s="48"/>
      <c r="BS269" s="48"/>
      <c r="BT269" s="48"/>
      <c r="BU269" s="48"/>
      <c r="BV269" s="48"/>
      <c r="BW269" s="2"/>
    </row>
    <row r="270" spans="21:75" s="1" customFormat="1" x14ac:dyDescent="0.25">
      <c r="U270" s="2"/>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8"/>
      <c r="BQ270" s="48"/>
      <c r="BR270" s="48"/>
      <c r="BS270" s="48"/>
      <c r="BT270" s="48"/>
      <c r="BU270" s="48"/>
      <c r="BV270" s="48"/>
      <c r="BW270" s="2"/>
    </row>
    <row r="271" spans="21:75" s="1" customFormat="1" x14ac:dyDescent="0.25">
      <c r="U271" s="2"/>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8"/>
      <c r="BQ271" s="48"/>
      <c r="BR271" s="48"/>
      <c r="BS271" s="48"/>
      <c r="BT271" s="48"/>
      <c r="BU271" s="48"/>
      <c r="BV271" s="48"/>
      <c r="BW271" s="2"/>
    </row>
    <row r="272" spans="21:75" s="1" customFormat="1" x14ac:dyDescent="0.25">
      <c r="U272" s="2"/>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8"/>
      <c r="BQ272" s="48"/>
      <c r="BR272" s="48"/>
      <c r="BS272" s="48"/>
      <c r="BT272" s="48"/>
      <c r="BU272" s="48"/>
      <c r="BV272" s="48"/>
      <c r="BW272" s="2"/>
    </row>
    <row r="273" spans="21:75" s="1" customFormat="1" x14ac:dyDescent="0.25">
      <c r="U273" s="2"/>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2"/>
    </row>
    <row r="274" spans="21:75" s="1" customFormat="1" x14ac:dyDescent="0.25">
      <c r="U274" s="2"/>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8"/>
      <c r="BQ274" s="48"/>
      <c r="BR274" s="48"/>
      <c r="BS274" s="48"/>
      <c r="BT274" s="48"/>
      <c r="BU274" s="48"/>
      <c r="BV274" s="48"/>
      <c r="BW274" s="2"/>
    </row>
    <row r="275" spans="21:75" s="1" customFormat="1" x14ac:dyDescent="0.25">
      <c r="U275" s="2"/>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8"/>
      <c r="BQ275" s="48"/>
      <c r="BR275" s="48"/>
      <c r="BS275" s="48"/>
      <c r="BT275" s="48"/>
      <c r="BU275" s="48"/>
      <c r="BV275" s="48"/>
      <c r="BW275" s="2"/>
    </row>
    <row r="276" spans="21:75" s="1" customFormat="1" x14ac:dyDescent="0.25">
      <c r="U276" s="2"/>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8"/>
      <c r="BQ276" s="48"/>
      <c r="BR276" s="48"/>
      <c r="BS276" s="48"/>
      <c r="BT276" s="48"/>
      <c r="BU276" s="48"/>
      <c r="BV276" s="48"/>
      <c r="BW276" s="2"/>
    </row>
    <row r="277" spans="21:75" s="1" customFormat="1" x14ac:dyDescent="0.25">
      <c r="U277" s="2"/>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2"/>
    </row>
    <row r="278" spans="21:75" s="1" customFormat="1" x14ac:dyDescent="0.25">
      <c r="U278" s="2"/>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8"/>
      <c r="BQ278" s="48"/>
      <c r="BR278" s="48"/>
      <c r="BS278" s="48"/>
      <c r="BT278" s="48"/>
      <c r="BU278" s="48"/>
      <c r="BV278" s="48"/>
      <c r="BW278" s="2"/>
    </row>
    <row r="279" spans="21:75" s="1" customFormat="1" x14ac:dyDescent="0.25">
      <c r="U279" s="2"/>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8"/>
      <c r="BQ279" s="48"/>
      <c r="BR279" s="48"/>
      <c r="BS279" s="48"/>
      <c r="BT279" s="48"/>
      <c r="BU279" s="48"/>
      <c r="BV279" s="48"/>
      <c r="BW279" s="2"/>
    </row>
    <row r="280" spans="21:75" s="1" customFormat="1" x14ac:dyDescent="0.25">
      <c r="U280" s="2"/>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2"/>
    </row>
    <row r="281" spans="21:75" s="1" customFormat="1" x14ac:dyDescent="0.25">
      <c r="U281" s="2"/>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2"/>
    </row>
    <row r="282" spans="21:75" s="1" customFormat="1" x14ac:dyDescent="0.25">
      <c r="U282" s="2"/>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2"/>
    </row>
    <row r="283" spans="21:75" s="1" customFormat="1" x14ac:dyDescent="0.25">
      <c r="U283" s="2"/>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2"/>
    </row>
    <row r="284" spans="21:75" s="1" customFormat="1" x14ac:dyDescent="0.25">
      <c r="U284" s="2"/>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2"/>
    </row>
    <row r="285" spans="21:75" s="1" customFormat="1" x14ac:dyDescent="0.25">
      <c r="U285" s="2"/>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2"/>
    </row>
    <row r="286" spans="21:75" s="1" customFormat="1" x14ac:dyDescent="0.25">
      <c r="U286" s="2"/>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2"/>
    </row>
    <row r="287" spans="21:75" s="1" customFormat="1" x14ac:dyDescent="0.25">
      <c r="U287" s="2"/>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8"/>
      <c r="BL287" s="48"/>
      <c r="BM287" s="48"/>
      <c r="BN287" s="48"/>
      <c r="BO287" s="48"/>
      <c r="BP287" s="48"/>
      <c r="BQ287" s="48"/>
      <c r="BR287" s="48"/>
      <c r="BS287" s="48"/>
      <c r="BT287" s="48"/>
      <c r="BU287" s="48"/>
      <c r="BV287" s="48"/>
      <c r="BW287" s="2"/>
    </row>
    <row r="288" spans="21:75" s="1" customFormat="1" x14ac:dyDescent="0.25">
      <c r="U288" s="2"/>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8"/>
      <c r="BL288" s="48"/>
      <c r="BM288" s="48"/>
      <c r="BN288" s="48"/>
      <c r="BO288" s="48"/>
      <c r="BP288" s="48"/>
      <c r="BQ288" s="48"/>
      <c r="BR288" s="48"/>
      <c r="BS288" s="48"/>
      <c r="BT288" s="48"/>
      <c r="BU288" s="48"/>
      <c r="BV288" s="48"/>
      <c r="BW288" s="2"/>
    </row>
    <row r="289" spans="21:75" s="1" customFormat="1" x14ac:dyDescent="0.25">
      <c r="U289" s="2"/>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8"/>
      <c r="BO289" s="48"/>
      <c r="BP289" s="48"/>
      <c r="BQ289" s="48"/>
      <c r="BR289" s="48"/>
      <c r="BS289" s="48"/>
      <c r="BT289" s="48"/>
      <c r="BU289" s="48"/>
      <c r="BV289" s="48"/>
      <c r="BW289" s="2"/>
    </row>
    <row r="290" spans="21:75" s="1" customFormat="1" x14ac:dyDescent="0.25">
      <c r="U290" s="2"/>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8"/>
      <c r="BP290" s="48"/>
      <c r="BQ290" s="48"/>
      <c r="BR290" s="48"/>
      <c r="BS290" s="48"/>
      <c r="BT290" s="48"/>
      <c r="BU290" s="48"/>
      <c r="BV290" s="48"/>
      <c r="BW290" s="2"/>
    </row>
    <row r="291" spans="21:75" s="1" customFormat="1" x14ac:dyDescent="0.25">
      <c r="U291" s="2"/>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2"/>
    </row>
    <row r="292" spans="21:75" s="1" customFormat="1" x14ac:dyDescent="0.25">
      <c r="U292" s="2"/>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8"/>
      <c r="BP292" s="48"/>
      <c r="BQ292" s="48"/>
      <c r="BR292" s="48"/>
      <c r="BS292" s="48"/>
      <c r="BT292" s="48"/>
      <c r="BU292" s="48"/>
      <c r="BV292" s="48"/>
      <c r="BW292" s="2"/>
    </row>
    <row r="293" spans="21:75" s="1" customFormat="1" x14ac:dyDescent="0.25">
      <c r="U293" s="2"/>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2"/>
    </row>
    <row r="294" spans="21:75" s="1" customFormat="1" x14ac:dyDescent="0.25">
      <c r="U294" s="2"/>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2"/>
    </row>
    <row r="295" spans="21:75" s="1" customFormat="1" x14ac:dyDescent="0.25">
      <c r="U295" s="2"/>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2"/>
    </row>
    <row r="296" spans="21:75" s="1" customFormat="1" x14ac:dyDescent="0.25">
      <c r="U296" s="2"/>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2"/>
    </row>
    <row r="297" spans="21:75" s="1" customFormat="1" x14ac:dyDescent="0.25">
      <c r="U297" s="2"/>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2"/>
    </row>
    <row r="298" spans="21:75" s="1" customFormat="1" x14ac:dyDescent="0.25">
      <c r="U298" s="2"/>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2"/>
    </row>
    <row r="299" spans="21:75" s="1" customFormat="1" x14ac:dyDescent="0.25">
      <c r="U299" s="2"/>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2"/>
    </row>
    <row r="300" spans="21:75" s="1" customFormat="1" x14ac:dyDescent="0.25">
      <c r="U300" s="2"/>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2"/>
    </row>
    <row r="301" spans="21:75" s="1" customFormat="1" x14ac:dyDescent="0.25">
      <c r="U301" s="2"/>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2"/>
    </row>
    <row r="302" spans="21:75" s="1" customFormat="1" x14ac:dyDescent="0.25">
      <c r="U302" s="2"/>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c r="AU302" s="48"/>
      <c r="AV302" s="48"/>
      <c r="AW302" s="48"/>
      <c r="AX302" s="48"/>
      <c r="AY302" s="48"/>
      <c r="AZ302" s="48"/>
      <c r="BA302" s="48"/>
      <c r="BB302" s="48"/>
      <c r="BC302" s="48"/>
      <c r="BD302" s="48"/>
      <c r="BE302" s="48"/>
      <c r="BF302" s="48"/>
      <c r="BG302" s="48"/>
      <c r="BH302" s="48"/>
      <c r="BI302" s="48"/>
      <c r="BJ302" s="48"/>
      <c r="BK302" s="48"/>
      <c r="BL302" s="48"/>
      <c r="BM302" s="48"/>
      <c r="BN302" s="48"/>
      <c r="BO302" s="48"/>
      <c r="BP302" s="48"/>
      <c r="BQ302" s="48"/>
      <c r="BR302" s="48"/>
      <c r="BS302" s="48"/>
      <c r="BT302" s="48"/>
      <c r="BU302" s="48"/>
      <c r="BV302" s="48"/>
      <c r="BW302" s="2"/>
    </row>
    <row r="303" spans="21:75" s="1" customFormat="1" x14ac:dyDescent="0.25">
      <c r="U303" s="2"/>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c r="BB303" s="48"/>
      <c r="BC303" s="48"/>
      <c r="BD303" s="48"/>
      <c r="BE303" s="48"/>
      <c r="BF303" s="48"/>
      <c r="BG303" s="48"/>
      <c r="BH303" s="48"/>
      <c r="BI303" s="48"/>
      <c r="BJ303" s="48"/>
      <c r="BK303" s="48"/>
      <c r="BL303" s="48"/>
      <c r="BM303" s="48"/>
      <c r="BN303" s="48"/>
      <c r="BO303" s="48"/>
      <c r="BP303" s="48"/>
      <c r="BQ303" s="48"/>
      <c r="BR303" s="48"/>
      <c r="BS303" s="48"/>
      <c r="BT303" s="48"/>
      <c r="BU303" s="48"/>
      <c r="BV303" s="48"/>
      <c r="BW303" s="2"/>
    </row>
    <row r="304" spans="21:75" s="1" customFormat="1" x14ac:dyDescent="0.25">
      <c r="U304" s="2"/>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c r="AU304" s="48"/>
      <c r="AV304" s="48"/>
      <c r="AW304" s="48"/>
      <c r="AX304" s="48"/>
      <c r="AY304" s="48"/>
      <c r="AZ304" s="48"/>
      <c r="BA304" s="48"/>
      <c r="BB304" s="48"/>
      <c r="BC304" s="48"/>
      <c r="BD304" s="48"/>
      <c r="BE304" s="48"/>
      <c r="BF304" s="48"/>
      <c r="BG304" s="48"/>
      <c r="BH304" s="48"/>
      <c r="BI304" s="48"/>
      <c r="BJ304" s="48"/>
      <c r="BK304" s="48"/>
      <c r="BL304" s="48"/>
      <c r="BM304" s="48"/>
      <c r="BN304" s="48"/>
      <c r="BO304" s="48"/>
      <c r="BP304" s="48"/>
      <c r="BQ304" s="48"/>
      <c r="BR304" s="48"/>
      <c r="BS304" s="48"/>
      <c r="BT304" s="48"/>
      <c r="BU304" s="48"/>
      <c r="BV304" s="48"/>
      <c r="BW304" s="2"/>
    </row>
    <row r="305" spans="21:75" s="1" customFormat="1" x14ac:dyDescent="0.25">
      <c r="U305" s="2"/>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c r="BB305" s="48"/>
      <c r="BC305" s="48"/>
      <c r="BD305" s="48"/>
      <c r="BE305" s="48"/>
      <c r="BF305" s="48"/>
      <c r="BG305" s="48"/>
      <c r="BH305" s="48"/>
      <c r="BI305" s="48"/>
      <c r="BJ305" s="48"/>
      <c r="BK305" s="48"/>
      <c r="BL305" s="48"/>
      <c r="BM305" s="48"/>
      <c r="BN305" s="48"/>
      <c r="BO305" s="48"/>
      <c r="BP305" s="48"/>
      <c r="BQ305" s="48"/>
      <c r="BR305" s="48"/>
      <c r="BS305" s="48"/>
      <c r="BT305" s="48"/>
      <c r="BU305" s="48"/>
      <c r="BV305" s="48"/>
      <c r="BW305" s="2"/>
    </row>
    <row r="306" spans="21:75" s="1" customFormat="1" x14ac:dyDescent="0.25">
      <c r="U306" s="2"/>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c r="AU306" s="48"/>
      <c r="AV306" s="48"/>
      <c r="AW306" s="48"/>
      <c r="AX306" s="48"/>
      <c r="AY306" s="48"/>
      <c r="AZ306" s="48"/>
      <c r="BA306" s="48"/>
      <c r="BB306" s="48"/>
      <c r="BC306" s="48"/>
      <c r="BD306" s="48"/>
      <c r="BE306" s="48"/>
      <c r="BF306" s="48"/>
      <c r="BG306" s="48"/>
      <c r="BH306" s="48"/>
      <c r="BI306" s="48"/>
      <c r="BJ306" s="48"/>
      <c r="BK306" s="48"/>
      <c r="BL306" s="48"/>
      <c r="BM306" s="48"/>
      <c r="BN306" s="48"/>
      <c r="BO306" s="48"/>
      <c r="BP306" s="48"/>
      <c r="BQ306" s="48"/>
      <c r="BR306" s="48"/>
      <c r="BS306" s="48"/>
      <c r="BT306" s="48"/>
      <c r="BU306" s="48"/>
      <c r="BV306" s="48"/>
      <c r="BW306" s="2"/>
    </row>
    <row r="307" spans="21:75" s="1" customFormat="1" x14ac:dyDescent="0.25">
      <c r="U307" s="2"/>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c r="AU307" s="48"/>
      <c r="AV307" s="48"/>
      <c r="AW307" s="48"/>
      <c r="AX307" s="48"/>
      <c r="AY307" s="48"/>
      <c r="AZ307" s="48"/>
      <c r="BA307" s="48"/>
      <c r="BB307" s="48"/>
      <c r="BC307" s="48"/>
      <c r="BD307" s="48"/>
      <c r="BE307" s="48"/>
      <c r="BF307" s="48"/>
      <c r="BG307" s="48"/>
      <c r="BH307" s="48"/>
      <c r="BI307" s="48"/>
      <c r="BJ307" s="48"/>
      <c r="BK307" s="48"/>
      <c r="BL307" s="48"/>
      <c r="BM307" s="48"/>
      <c r="BN307" s="48"/>
      <c r="BO307" s="48"/>
      <c r="BP307" s="48"/>
      <c r="BQ307" s="48"/>
      <c r="BR307" s="48"/>
      <c r="BS307" s="48"/>
      <c r="BT307" s="48"/>
      <c r="BU307" s="48"/>
      <c r="BV307" s="48"/>
      <c r="BW307" s="2"/>
    </row>
    <row r="308" spans="21:75" s="1" customFormat="1" x14ac:dyDescent="0.25">
      <c r="U308" s="2"/>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c r="AU308" s="48"/>
      <c r="AV308" s="48"/>
      <c r="AW308" s="48"/>
      <c r="AX308" s="48"/>
      <c r="AY308" s="48"/>
      <c r="AZ308" s="48"/>
      <c r="BA308" s="48"/>
      <c r="BB308" s="48"/>
      <c r="BC308" s="48"/>
      <c r="BD308" s="48"/>
      <c r="BE308" s="48"/>
      <c r="BF308" s="48"/>
      <c r="BG308" s="48"/>
      <c r="BH308" s="48"/>
      <c r="BI308" s="48"/>
      <c r="BJ308" s="48"/>
      <c r="BK308" s="48"/>
      <c r="BL308" s="48"/>
      <c r="BM308" s="48"/>
      <c r="BN308" s="48"/>
      <c r="BO308" s="48"/>
      <c r="BP308" s="48"/>
      <c r="BQ308" s="48"/>
      <c r="BR308" s="48"/>
      <c r="BS308" s="48"/>
      <c r="BT308" s="48"/>
      <c r="BU308" s="48"/>
      <c r="BV308" s="48"/>
      <c r="BW308" s="2"/>
    </row>
    <row r="309" spans="21:75" s="1" customFormat="1" x14ac:dyDescent="0.25">
      <c r="U309" s="2"/>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c r="BB309" s="48"/>
      <c r="BC309" s="48"/>
      <c r="BD309" s="48"/>
      <c r="BE309" s="48"/>
      <c r="BF309" s="48"/>
      <c r="BG309" s="48"/>
      <c r="BH309" s="48"/>
      <c r="BI309" s="48"/>
      <c r="BJ309" s="48"/>
      <c r="BK309" s="48"/>
      <c r="BL309" s="48"/>
      <c r="BM309" s="48"/>
      <c r="BN309" s="48"/>
      <c r="BO309" s="48"/>
      <c r="BP309" s="48"/>
      <c r="BQ309" s="48"/>
      <c r="BR309" s="48"/>
      <c r="BS309" s="48"/>
      <c r="BT309" s="48"/>
      <c r="BU309" s="48"/>
      <c r="BV309" s="48"/>
      <c r="BW309" s="2"/>
    </row>
    <row r="310" spans="21:75" s="1" customFormat="1" x14ac:dyDescent="0.25">
      <c r="U310" s="2"/>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c r="AU310" s="48"/>
      <c r="AV310" s="48"/>
      <c r="AW310" s="48"/>
      <c r="AX310" s="48"/>
      <c r="AY310" s="48"/>
      <c r="AZ310" s="48"/>
      <c r="BA310" s="48"/>
      <c r="BB310" s="48"/>
      <c r="BC310" s="48"/>
      <c r="BD310" s="48"/>
      <c r="BE310" s="48"/>
      <c r="BF310" s="48"/>
      <c r="BG310" s="48"/>
      <c r="BH310" s="48"/>
      <c r="BI310" s="48"/>
      <c r="BJ310" s="48"/>
      <c r="BK310" s="48"/>
      <c r="BL310" s="48"/>
      <c r="BM310" s="48"/>
      <c r="BN310" s="48"/>
      <c r="BO310" s="48"/>
      <c r="BP310" s="48"/>
      <c r="BQ310" s="48"/>
      <c r="BR310" s="48"/>
      <c r="BS310" s="48"/>
      <c r="BT310" s="48"/>
      <c r="BU310" s="48"/>
      <c r="BV310" s="48"/>
      <c r="BW310" s="2"/>
    </row>
    <row r="311" spans="21:75" s="1" customFormat="1" x14ac:dyDescent="0.25">
      <c r="U311" s="2"/>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c r="BB311" s="48"/>
      <c r="BC311" s="48"/>
      <c r="BD311" s="48"/>
      <c r="BE311" s="48"/>
      <c r="BF311" s="48"/>
      <c r="BG311" s="48"/>
      <c r="BH311" s="48"/>
      <c r="BI311" s="48"/>
      <c r="BJ311" s="48"/>
      <c r="BK311" s="48"/>
      <c r="BL311" s="48"/>
      <c r="BM311" s="48"/>
      <c r="BN311" s="48"/>
      <c r="BO311" s="48"/>
      <c r="BP311" s="48"/>
      <c r="BQ311" s="48"/>
      <c r="BR311" s="48"/>
      <c r="BS311" s="48"/>
      <c r="BT311" s="48"/>
      <c r="BU311" s="48"/>
      <c r="BV311" s="48"/>
      <c r="BW311" s="2"/>
    </row>
    <row r="312" spans="21:75" s="1" customFormat="1" x14ac:dyDescent="0.25">
      <c r="U312" s="2"/>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c r="BB312" s="48"/>
      <c r="BC312" s="48"/>
      <c r="BD312" s="48"/>
      <c r="BE312" s="48"/>
      <c r="BF312" s="48"/>
      <c r="BG312" s="48"/>
      <c r="BH312" s="48"/>
      <c r="BI312" s="48"/>
      <c r="BJ312" s="48"/>
      <c r="BK312" s="48"/>
      <c r="BL312" s="48"/>
      <c r="BM312" s="48"/>
      <c r="BN312" s="48"/>
      <c r="BO312" s="48"/>
      <c r="BP312" s="48"/>
      <c r="BQ312" s="48"/>
      <c r="BR312" s="48"/>
      <c r="BS312" s="48"/>
      <c r="BT312" s="48"/>
      <c r="BU312" s="48"/>
      <c r="BV312" s="48"/>
      <c r="BW312" s="2"/>
    </row>
    <row r="313" spans="21:75" s="1" customFormat="1" x14ac:dyDescent="0.25">
      <c r="U313" s="2"/>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c r="BN313" s="48"/>
      <c r="BO313" s="48"/>
      <c r="BP313" s="48"/>
      <c r="BQ313" s="48"/>
      <c r="BR313" s="48"/>
      <c r="BS313" s="48"/>
      <c r="BT313" s="48"/>
      <c r="BU313" s="48"/>
      <c r="BV313" s="48"/>
      <c r="BW313" s="2"/>
    </row>
    <row r="314" spans="21:75" s="1" customFormat="1" x14ac:dyDescent="0.25">
      <c r="U314" s="2"/>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c r="BE314" s="48"/>
      <c r="BF314" s="48"/>
      <c r="BG314" s="48"/>
      <c r="BH314" s="48"/>
      <c r="BI314" s="48"/>
      <c r="BJ314" s="48"/>
      <c r="BK314" s="48"/>
      <c r="BL314" s="48"/>
      <c r="BM314" s="48"/>
      <c r="BN314" s="48"/>
      <c r="BO314" s="48"/>
      <c r="BP314" s="48"/>
      <c r="BQ314" s="48"/>
      <c r="BR314" s="48"/>
      <c r="BS314" s="48"/>
      <c r="BT314" s="48"/>
      <c r="BU314" s="48"/>
      <c r="BV314" s="48"/>
      <c r="BW314" s="2"/>
    </row>
    <row r="315" spans="21:75" s="1" customFormat="1" x14ac:dyDescent="0.25">
      <c r="U315" s="2"/>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c r="BE315" s="48"/>
      <c r="BF315" s="48"/>
      <c r="BG315" s="48"/>
      <c r="BH315" s="48"/>
      <c r="BI315" s="48"/>
      <c r="BJ315" s="48"/>
      <c r="BK315" s="48"/>
      <c r="BL315" s="48"/>
      <c r="BM315" s="48"/>
      <c r="BN315" s="48"/>
      <c r="BO315" s="48"/>
      <c r="BP315" s="48"/>
      <c r="BQ315" s="48"/>
      <c r="BR315" s="48"/>
      <c r="BS315" s="48"/>
      <c r="BT315" s="48"/>
      <c r="BU315" s="48"/>
      <c r="BV315" s="48"/>
      <c r="BW315" s="2"/>
    </row>
    <row r="316" spans="21:75" s="1" customFormat="1" x14ac:dyDescent="0.25">
      <c r="U316" s="2"/>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c r="BE316" s="48"/>
      <c r="BF316" s="48"/>
      <c r="BG316" s="48"/>
      <c r="BH316" s="48"/>
      <c r="BI316" s="48"/>
      <c r="BJ316" s="48"/>
      <c r="BK316" s="48"/>
      <c r="BL316" s="48"/>
      <c r="BM316" s="48"/>
      <c r="BN316" s="48"/>
      <c r="BO316" s="48"/>
      <c r="BP316" s="48"/>
      <c r="BQ316" s="48"/>
      <c r="BR316" s="48"/>
      <c r="BS316" s="48"/>
      <c r="BT316" s="48"/>
      <c r="BU316" s="48"/>
      <c r="BV316" s="48"/>
      <c r="BW316" s="2"/>
    </row>
    <row r="317" spans="21:75" s="1" customFormat="1" x14ac:dyDescent="0.25">
      <c r="U317" s="2"/>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c r="BB317" s="48"/>
      <c r="BC317" s="48"/>
      <c r="BD317" s="48"/>
      <c r="BE317" s="48"/>
      <c r="BF317" s="48"/>
      <c r="BG317" s="48"/>
      <c r="BH317" s="48"/>
      <c r="BI317" s="48"/>
      <c r="BJ317" s="48"/>
      <c r="BK317" s="48"/>
      <c r="BL317" s="48"/>
      <c r="BM317" s="48"/>
      <c r="BN317" s="48"/>
      <c r="BO317" s="48"/>
      <c r="BP317" s="48"/>
      <c r="BQ317" s="48"/>
      <c r="BR317" s="48"/>
      <c r="BS317" s="48"/>
      <c r="BT317" s="48"/>
      <c r="BU317" s="48"/>
      <c r="BV317" s="48"/>
      <c r="BW317" s="2"/>
    </row>
    <row r="318" spans="21:75" s="1" customFormat="1" x14ac:dyDescent="0.25">
      <c r="U318" s="2"/>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8"/>
      <c r="AZ318" s="48"/>
      <c r="BA318" s="48"/>
      <c r="BB318" s="48"/>
      <c r="BC318" s="48"/>
      <c r="BD318" s="48"/>
      <c r="BE318" s="48"/>
      <c r="BF318" s="48"/>
      <c r="BG318" s="48"/>
      <c r="BH318" s="48"/>
      <c r="BI318" s="48"/>
      <c r="BJ318" s="48"/>
      <c r="BK318" s="48"/>
      <c r="BL318" s="48"/>
      <c r="BM318" s="48"/>
      <c r="BN318" s="48"/>
      <c r="BO318" s="48"/>
      <c r="BP318" s="48"/>
      <c r="BQ318" s="48"/>
      <c r="BR318" s="48"/>
      <c r="BS318" s="48"/>
      <c r="BT318" s="48"/>
      <c r="BU318" s="48"/>
      <c r="BV318" s="48"/>
      <c r="BW318" s="2"/>
    </row>
    <row r="319" spans="21:75" s="1" customFormat="1" x14ac:dyDescent="0.25">
      <c r="U319" s="2"/>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c r="BB319" s="48"/>
      <c r="BC319" s="48"/>
      <c r="BD319" s="48"/>
      <c r="BE319" s="48"/>
      <c r="BF319" s="48"/>
      <c r="BG319" s="48"/>
      <c r="BH319" s="48"/>
      <c r="BI319" s="48"/>
      <c r="BJ319" s="48"/>
      <c r="BK319" s="48"/>
      <c r="BL319" s="48"/>
      <c r="BM319" s="48"/>
      <c r="BN319" s="48"/>
      <c r="BO319" s="48"/>
      <c r="BP319" s="48"/>
      <c r="BQ319" s="48"/>
      <c r="BR319" s="48"/>
      <c r="BS319" s="48"/>
      <c r="BT319" s="48"/>
      <c r="BU319" s="48"/>
      <c r="BV319" s="48"/>
      <c r="BW319" s="2"/>
    </row>
    <row r="320" spans="21:75" s="1" customFormat="1" x14ac:dyDescent="0.25">
      <c r="U320" s="2"/>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c r="AU320" s="48"/>
      <c r="AV320" s="48"/>
      <c r="AW320" s="48"/>
      <c r="AX320" s="48"/>
      <c r="AY320" s="48"/>
      <c r="AZ320" s="48"/>
      <c r="BA320" s="48"/>
      <c r="BB320" s="48"/>
      <c r="BC320" s="48"/>
      <c r="BD320" s="48"/>
      <c r="BE320" s="48"/>
      <c r="BF320" s="48"/>
      <c r="BG320" s="48"/>
      <c r="BH320" s="48"/>
      <c r="BI320" s="48"/>
      <c r="BJ320" s="48"/>
      <c r="BK320" s="48"/>
      <c r="BL320" s="48"/>
      <c r="BM320" s="48"/>
      <c r="BN320" s="48"/>
      <c r="BO320" s="48"/>
      <c r="BP320" s="48"/>
      <c r="BQ320" s="48"/>
      <c r="BR320" s="48"/>
      <c r="BS320" s="48"/>
      <c r="BT320" s="48"/>
      <c r="BU320" s="48"/>
      <c r="BV320" s="48"/>
      <c r="BW320" s="2"/>
    </row>
    <row r="321" spans="3:75" s="1" customFormat="1" x14ac:dyDescent="0.25">
      <c r="U321" s="2"/>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c r="BE321" s="48"/>
      <c r="BF321" s="48"/>
      <c r="BG321" s="48"/>
      <c r="BH321" s="48"/>
      <c r="BI321" s="48"/>
      <c r="BJ321" s="48"/>
      <c r="BK321" s="48"/>
      <c r="BL321" s="48"/>
      <c r="BM321" s="48"/>
      <c r="BN321" s="48"/>
      <c r="BO321" s="48"/>
      <c r="BP321" s="48"/>
      <c r="BQ321" s="48"/>
      <c r="BR321" s="48"/>
      <c r="BS321" s="48"/>
      <c r="BT321" s="48"/>
      <c r="BU321" s="48"/>
      <c r="BV321" s="48"/>
      <c r="BW321" s="2"/>
    </row>
    <row r="322" spans="3:75" x14ac:dyDescent="0.25">
      <c r="C322" s="1"/>
      <c r="D322" s="1"/>
      <c r="E322" s="1"/>
      <c r="F322" s="1"/>
      <c r="G322" s="1"/>
      <c r="H322" s="1"/>
      <c r="I322" s="1"/>
      <c r="J322" s="1"/>
      <c r="K322" s="1"/>
      <c r="L322" s="1"/>
      <c r="M322" s="1"/>
      <c r="N322" s="1"/>
    </row>
  </sheetData>
  <sheetProtection formatCells="0" formatColumns="0" formatRows="0" insertColumns="0" insertRows="0" insertHyperlinks="0" deleteColumns="0" deleteRows="0" sort="0" autoFilter="0" pivotTables="0"/>
  <protectedRanges>
    <protectedRange password="B907" sqref="C3 C16:L25 M3 C27 C29:C30 D8" name="Rozstęp1"/>
  </protectedRanges>
  <customSheetViews>
    <customSheetView guid="{F971B24D-9A38-41B9-A922-639AE6ED8F34}" fitToPage="1">
      <selection activeCell="F13" sqref="F13"/>
      <pageMargins left="0.7" right="0.7" top="0.75" bottom="0.75" header="0.3" footer="0.3"/>
      <pageSetup paperSize="9" scale="73" orientation="landscape" verticalDpi="0" r:id="rId1"/>
    </customSheetView>
  </customSheetViews>
  <mergeCells count="43">
    <mergeCell ref="F10:M10"/>
    <mergeCell ref="E3:I5"/>
    <mergeCell ref="J3:L5"/>
    <mergeCell ref="M3:M5"/>
    <mergeCell ref="J6:L6"/>
    <mergeCell ref="C26:L26"/>
    <mergeCell ref="C27:M27"/>
    <mergeCell ref="C33:M33"/>
    <mergeCell ref="C32:M32"/>
    <mergeCell ref="C29:E30"/>
    <mergeCell ref="F29:I30"/>
    <mergeCell ref="J30:M30"/>
    <mergeCell ref="C35:M35"/>
    <mergeCell ref="C36:M36"/>
    <mergeCell ref="C31:M31"/>
    <mergeCell ref="C34:M34"/>
    <mergeCell ref="F28:I28"/>
    <mergeCell ref="Q9:T9"/>
    <mergeCell ref="F11:M11"/>
    <mergeCell ref="E8:M8"/>
    <mergeCell ref="F9:M9"/>
    <mergeCell ref="M12:M14"/>
    <mergeCell ref="Q14:T15"/>
    <mergeCell ref="Q10:T11"/>
    <mergeCell ref="J13:L13"/>
    <mergeCell ref="C12:L12"/>
    <mergeCell ref="C13:C14"/>
    <mergeCell ref="D13:D14"/>
    <mergeCell ref="E13:E14"/>
    <mergeCell ref="F13:F14"/>
    <mergeCell ref="G13:G14"/>
    <mergeCell ref="H13:H14"/>
    <mergeCell ref="I13:I14"/>
    <mergeCell ref="C2:M2"/>
    <mergeCell ref="Q3:T3"/>
    <mergeCell ref="Q8:T8"/>
    <mergeCell ref="Q4:T4"/>
    <mergeCell ref="Q7:T7"/>
    <mergeCell ref="Q6:T6"/>
    <mergeCell ref="Q5:T5"/>
    <mergeCell ref="C3:D5"/>
    <mergeCell ref="C6:D6"/>
    <mergeCell ref="E7:M7"/>
  </mergeCells>
  <dataValidations xWindow="527" yWindow="549" count="4">
    <dataValidation allowBlank="1" showInputMessage="1" showErrorMessage="1" promptTitle="Jednostka wnioskująca" prompt="Proszęwpisaćpełną nazwęjednostki wnioskującej" sqref="E3"/>
    <dataValidation allowBlank="1" showInputMessage="1" showErrorMessage="1" promptTitle="Uzasadnienie" prompt="Uzasadnienie zakupu w związku z podanym powyżej zadaniem w projekcie (dotyczy projektów wskazanych przez komórkę realizującą projekt" sqref="C27"/>
    <dataValidation allowBlank="1" showInputMessage="1" showErrorMessage="1" promptTitle="Numer zadania." prompt="Numer zadania w projekcie nie dotyczy projektów statutowych oraz projektów młodych naukowców i doktorantów." sqref="L15"/>
    <dataValidation allowBlank="1" showInputMessage="1" showErrorMessage="1" promptTitle="Uzasadnienie" prompt="Dla projetków unijnych podać nazwę projektu, nr pozycji budżetowej z wniosku o dofinansowanie/kosztorysu" sqref="C26:L26"/>
  </dataValidations>
  <printOptions horizontalCentered="1" verticalCentered="1"/>
  <pageMargins left="0.23622047244094491" right="0.23622047244094491" top="0.19685039370078741" bottom="0.27559055118110237" header="0.11811023622047245" footer="0.15748031496062992"/>
  <pageSetup paperSize="9" scale="82" orientation="landscape" r:id="rId2"/>
  <headerFooter>
    <oddFooter>&amp;L&amp;8Uniwersytet Medyczny w Białymstoku&amp;C&amp;8Strona &amp;P&amp;R&amp;8&amp;D &amp;T</oddFooter>
  </headerFooter>
  <drawing r:id="rId3"/>
  <legacyDrawing r:id="rId4"/>
  <extLst>
    <ext xmlns:x14="http://schemas.microsoft.com/office/spreadsheetml/2009/9/main" uri="{CCE6A557-97BC-4b89-ADB6-D9C93CAAB3DF}">
      <x14:dataValidations xmlns:xm="http://schemas.microsoft.com/office/excel/2006/main" xWindow="527" yWindow="549" count="4">
        <x14:dataValidation type="list" allowBlank="1" showInputMessage="1" showErrorMessage="1">
          <x14:formula1>
            <xm:f>INDIRECT(dane!$Q$2)</xm:f>
          </x14:formula1>
          <xm:sqref>F10:M10</xm:sqref>
        </x14:dataValidation>
        <x14:dataValidation type="list">
          <x14:formula1>
            <xm:f>INDIRECT(dane!$X$2)</xm:f>
          </x14:formula1>
          <xm:sqref>F11</xm:sqref>
        </x14:dataValidation>
        <x14:dataValidation type="list" allowBlank="1" showInputMessage="1" showErrorMessage="1">
          <x14:formula1>
            <xm:f>INDIRECT(dane!$M$2)</xm:f>
          </x14:formula1>
          <xm:sqref>E7</xm:sqref>
        </x14:dataValidation>
        <x14:dataValidation type="list" allowBlank="1" showInputMessage="1" showErrorMessage="1">
          <x14:formula1>
            <xm:f>INDIRECT(dane!$A$2)</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8"/>
  <sheetViews>
    <sheetView topLeftCell="G1" zoomScaleNormal="100" workbookViewId="0">
      <selection activeCell="M9" sqref="M9"/>
    </sheetView>
  </sheetViews>
  <sheetFormatPr defaultColWidth="8.85546875" defaultRowHeight="15" x14ac:dyDescent="0.2"/>
  <cols>
    <col min="1" max="1" width="50.85546875" style="74" bestFit="1" customWidth="1"/>
    <col min="2" max="2" width="17.28515625" style="74" customWidth="1"/>
    <col min="3" max="3" width="10.5703125" style="74" customWidth="1"/>
    <col min="4" max="4" width="19.7109375" style="74" customWidth="1"/>
    <col min="5" max="5" width="57.42578125" style="74" customWidth="1"/>
    <col min="6" max="6" width="0.85546875" style="96" customWidth="1"/>
    <col min="7" max="7" width="0.85546875" style="100" customWidth="1"/>
    <col min="8" max="8" width="11.7109375" style="89" bestFit="1" customWidth="1"/>
    <col min="9" max="9" width="20.85546875" style="89" customWidth="1"/>
    <col min="10" max="10" width="0.85546875" style="96" customWidth="1"/>
    <col min="11" max="11" width="0.85546875" style="100" customWidth="1"/>
    <col min="12" max="12" width="8.140625" style="86" bestFit="1" customWidth="1"/>
    <col min="13" max="13" width="95.42578125" style="86" bestFit="1" customWidth="1"/>
    <col min="14" max="14" width="1.42578125" style="96" customWidth="1"/>
    <col min="15" max="15" width="1.42578125" style="100" customWidth="1"/>
    <col min="16" max="16" width="12" style="89" customWidth="1"/>
    <col min="17" max="17" width="74.42578125" style="89" bestFit="1" customWidth="1"/>
    <col min="18" max="18" width="1.7109375" style="96" customWidth="1"/>
    <col min="19" max="19" width="1.7109375" style="93" customWidth="1"/>
    <col min="20" max="22" width="3.140625" style="74" customWidth="1"/>
    <col min="23" max="23" width="17" style="109" customWidth="1"/>
    <col min="24" max="24" width="87.5703125" style="109" bestFit="1" customWidth="1"/>
    <col min="25" max="26" width="57.7109375" style="109" customWidth="1"/>
    <col min="27" max="27" width="28.42578125" style="109" bestFit="1" customWidth="1"/>
    <col min="28" max="28" width="8.85546875" style="74"/>
    <col min="29" max="29" width="86.85546875" style="74" bestFit="1" customWidth="1"/>
    <col min="30" max="30" width="28.42578125" style="74" customWidth="1"/>
    <col min="31" max="16384" width="8.85546875" style="74"/>
  </cols>
  <sheetData>
    <row r="1" spans="1:31" s="101" customFormat="1" ht="37.5" x14ac:dyDescent="0.3">
      <c r="A1" s="101" t="str">
        <f>Zapotrzebowanie!D8</f>
        <v>*** Please select the purchasing category from the list ***</v>
      </c>
      <c r="B1" s="101" t="str">
        <f>IF(ISNA(VLOOKUP($A$1,KZ[],2)),"",VLOOKUP($A$1,KZ[],2))</f>
        <v>XXX</v>
      </c>
      <c r="C1" s="101" t="str">
        <f>IF(ISNA(VLOOKUP($A$1,KZ[],3)),"",VLOOKUP($A$1,KZ[],3))</f>
        <v>XX</v>
      </c>
      <c r="D1" s="101" t="str">
        <f>IF(ISNA(VLOOKUP($A$1,KZ[],4)),"",VLOOKUP($A$1,KZ[],4))</f>
        <v>XXX</v>
      </c>
      <c r="E1" s="101" t="str">
        <f>IF(ISNA(VLOOKUP($A$1,KZ[],5)),"",VLOOKUP($A$1,KZ[],5))</f>
        <v>…</v>
      </c>
      <c r="F1" s="104"/>
      <c r="H1" s="102" t="str">
        <f>C1</f>
        <v>XX</v>
      </c>
      <c r="I1" s="101" t="str">
        <f>IF(ISNA(VLOOKUP(H1,BR[#All],2)),"",VLOOKUP(H1,BR[#All],2))</f>
        <v>…</v>
      </c>
      <c r="J1" s="104"/>
      <c r="L1" s="101" t="str">
        <f>B1</f>
        <v>XXX</v>
      </c>
      <c r="M1" s="101" t="str">
        <f>CONCATENATE(IF(ISNA(VLOOKUP(L1,DR[#All],2)),"",VLOOKUP(L1,DR[#All],2)),": ",I1)</f>
        <v>…: …</v>
      </c>
      <c r="N1" s="104"/>
      <c r="P1" s="101" t="str">
        <f>D1</f>
        <v>XXX</v>
      </c>
      <c r="Q1" s="101" t="str">
        <f>IF(ISNA(VLOOKUP(P1,DM[#All],2)),"",VLOOKUP(P1,DM[#All],2))</f>
        <v>*** Please select Competent Department from the list ***</v>
      </c>
      <c r="R1" s="104"/>
      <c r="W1" s="103"/>
      <c r="X1" s="103"/>
      <c r="Y1" s="103"/>
      <c r="Z1" s="103"/>
      <c r="AA1" s="103"/>
      <c r="AD1" s="101">
        <f>VLOOKUP(Zapotrzebowanie!F11,PF[],2)</f>
        <v>0</v>
      </c>
      <c r="AE1" s="101">
        <f>VLOOKUP(Zapotrzebowanie!F11,PF[],3)</f>
        <v>0</v>
      </c>
    </row>
    <row r="2" spans="1:31" x14ac:dyDescent="0.2">
      <c r="A2" s="85" t="s">
        <v>273</v>
      </c>
      <c r="B2" s="85" t="s">
        <v>276</v>
      </c>
      <c r="C2" s="85" t="s">
        <v>277</v>
      </c>
      <c r="D2" s="85" t="s">
        <v>278</v>
      </c>
      <c r="E2" s="85" t="s">
        <v>279</v>
      </c>
      <c r="G2" s="97"/>
      <c r="H2" s="89" t="s">
        <v>280</v>
      </c>
      <c r="I2" s="90" t="s">
        <v>277</v>
      </c>
      <c r="K2" s="97"/>
      <c r="L2" s="86" t="s">
        <v>281</v>
      </c>
      <c r="M2" s="92" t="s">
        <v>276</v>
      </c>
      <c r="P2" s="89" t="s">
        <v>282</v>
      </c>
      <c r="Q2" s="90" t="s">
        <v>278</v>
      </c>
      <c r="W2" s="105" t="s">
        <v>286</v>
      </c>
      <c r="X2" s="106" t="s">
        <v>452</v>
      </c>
      <c r="Y2" s="106" t="s">
        <v>287</v>
      </c>
      <c r="Z2" s="106" t="s">
        <v>285</v>
      </c>
      <c r="AA2" s="107" t="s">
        <v>12</v>
      </c>
      <c r="AC2" s="89" t="s">
        <v>288</v>
      </c>
      <c r="AD2" s="89" t="s">
        <v>289</v>
      </c>
      <c r="AE2" s="114" t="s">
        <v>290</v>
      </c>
    </row>
    <row r="3" spans="1:31" x14ac:dyDescent="0.2">
      <c r="A3" s="86" t="s">
        <v>369</v>
      </c>
      <c r="B3" s="86" t="s">
        <v>16</v>
      </c>
      <c r="C3" s="86" t="s">
        <v>15</v>
      </c>
      <c r="D3" s="86" t="s">
        <v>16</v>
      </c>
      <c r="E3" s="86" t="s">
        <v>291</v>
      </c>
      <c r="G3" s="98"/>
      <c r="H3" s="89" t="s">
        <v>5</v>
      </c>
      <c r="I3" s="91" t="s">
        <v>5</v>
      </c>
      <c r="K3" s="98"/>
      <c r="L3" s="86" t="s">
        <v>2</v>
      </c>
      <c r="M3" s="86" t="s">
        <v>310</v>
      </c>
      <c r="P3" s="89" t="s">
        <v>14</v>
      </c>
      <c r="Q3" s="89" t="s">
        <v>459</v>
      </c>
      <c r="W3" s="123"/>
      <c r="X3" s="124" t="s">
        <v>373</v>
      </c>
      <c r="Y3" s="124"/>
      <c r="Z3" s="124"/>
      <c r="AA3" s="125"/>
      <c r="AC3" s="109" t="s">
        <v>294</v>
      </c>
      <c r="AD3" s="109"/>
      <c r="AE3" s="89"/>
    </row>
    <row r="4" spans="1:31" x14ac:dyDescent="0.25">
      <c r="A4" t="s">
        <v>333</v>
      </c>
      <c r="B4" s="86" t="s">
        <v>283</v>
      </c>
      <c r="C4" s="86" t="s">
        <v>284</v>
      </c>
      <c r="D4" s="86" t="s">
        <v>283</v>
      </c>
      <c r="E4" s="87"/>
      <c r="F4" s="95"/>
      <c r="G4" s="99"/>
      <c r="H4" s="89" t="s">
        <v>18</v>
      </c>
      <c r="I4" s="89" t="s">
        <v>18</v>
      </c>
      <c r="K4" s="99"/>
      <c r="L4" s="86" t="s">
        <v>1</v>
      </c>
      <c r="M4" s="86" t="s">
        <v>312</v>
      </c>
      <c r="P4" s="89" t="s">
        <v>283</v>
      </c>
      <c r="Q4" s="89" t="s">
        <v>311</v>
      </c>
      <c r="W4" s="126" t="s">
        <v>385</v>
      </c>
      <c r="X4" s="127" t="s">
        <v>376</v>
      </c>
      <c r="Y4" s="127" t="s">
        <v>200</v>
      </c>
      <c r="Z4" s="127"/>
      <c r="AA4" s="128"/>
      <c r="AC4" s="109" t="s">
        <v>295</v>
      </c>
      <c r="AD4" s="110"/>
      <c r="AE4" s="89"/>
    </row>
    <row r="5" spans="1:31" x14ac:dyDescent="0.25">
      <c r="A5" t="s">
        <v>334</v>
      </c>
      <c r="B5" s="144" t="s">
        <v>283</v>
      </c>
      <c r="C5" s="144" t="s">
        <v>284</v>
      </c>
      <c r="D5" s="144" t="s">
        <v>283</v>
      </c>
      <c r="E5" s="145"/>
      <c r="F5" s="95"/>
      <c r="G5" s="99"/>
      <c r="H5" s="89" t="s">
        <v>274</v>
      </c>
      <c r="I5" s="89" t="s">
        <v>274</v>
      </c>
      <c r="K5" s="99"/>
      <c r="L5" s="86" t="s">
        <v>14</v>
      </c>
      <c r="M5" s="86" t="s">
        <v>477</v>
      </c>
      <c r="P5" s="89" t="s">
        <v>13</v>
      </c>
      <c r="Q5" s="89" t="s">
        <v>374</v>
      </c>
      <c r="W5" s="126" t="s">
        <v>19</v>
      </c>
      <c r="X5" s="127" t="s">
        <v>377</v>
      </c>
      <c r="Y5" s="127" t="s">
        <v>20</v>
      </c>
      <c r="Z5" s="127" t="s">
        <v>21</v>
      </c>
      <c r="AA5" s="128" t="s">
        <v>22</v>
      </c>
      <c r="AC5" s="109" t="s">
        <v>296</v>
      </c>
      <c r="AD5" s="110"/>
      <c r="AE5" s="89"/>
    </row>
    <row r="6" spans="1:31" x14ac:dyDescent="0.25">
      <c r="A6" t="s">
        <v>331</v>
      </c>
      <c r="B6" s="86" t="s">
        <v>17</v>
      </c>
      <c r="C6" s="86" t="s">
        <v>274</v>
      </c>
      <c r="D6" s="86" t="s">
        <v>17</v>
      </c>
      <c r="E6" s="86" t="s">
        <v>11</v>
      </c>
      <c r="F6" s="95"/>
      <c r="G6" s="99"/>
      <c r="H6" s="89" t="s">
        <v>4</v>
      </c>
      <c r="I6" s="91" t="s">
        <v>4</v>
      </c>
      <c r="K6" s="98"/>
      <c r="L6" s="86" t="s">
        <v>283</v>
      </c>
      <c r="M6" s="86" t="s">
        <v>479</v>
      </c>
      <c r="P6" s="89" t="s">
        <v>17</v>
      </c>
      <c r="Q6" s="89" t="s">
        <v>375</v>
      </c>
      <c r="W6" s="126" t="s">
        <v>23</v>
      </c>
      <c r="X6" s="127" t="s">
        <v>378</v>
      </c>
      <c r="Y6" s="127" t="s">
        <v>24</v>
      </c>
      <c r="Z6" s="127" t="s">
        <v>25</v>
      </c>
      <c r="AA6" s="128" t="s">
        <v>26</v>
      </c>
      <c r="AC6" s="109" t="s">
        <v>298</v>
      </c>
      <c r="AD6" s="110"/>
      <c r="AE6" s="89"/>
    </row>
    <row r="7" spans="1:31" ht="30" x14ac:dyDescent="0.2">
      <c r="A7" s="86" t="s">
        <v>353</v>
      </c>
      <c r="B7" s="86" t="s">
        <v>0</v>
      </c>
      <c r="C7" s="86" t="s">
        <v>9</v>
      </c>
      <c r="D7" s="86" t="s">
        <v>14</v>
      </c>
      <c r="E7" s="87" t="s">
        <v>371</v>
      </c>
      <c r="F7" s="95"/>
      <c r="G7" s="99"/>
      <c r="H7" s="89" t="s">
        <v>14</v>
      </c>
      <c r="I7" s="89" t="s">
        <v>307</v>
      </c>
      <c r="K7" s="99"/>
      <c r="L7" s="86" t="s">
        <v>13</v>
      </c>
      <c r="M7" s="86" t="s">
        <v>478</v>
      </c>
      <c r="P7" s="89" t="s">
        <v>15</v>
      </c>
      <c r="Q7" s="89" t="s">
        <v>453</v>
      </c>
      <c r="W7" s="126" t="s">
        <v>27</v>
      </c>
      <c r="X7" s="127" t="s">
        <v>379</v>
      </c>
      <c r="Y7" s="127" t="s">
        <v>28</v>
      </c>
      <c r="Z7" s="127" t="s">
        <v>29</v>
      </c>
      <c r="AA7" s="128" t="s">
        <v>26</v>
      </c>
      <c r="AC7" s="109" t="s">
        <v>297</v>
      </c>
      <c r="AD7" s="110"/>
      <c r="AE7" s="89"/>
    </row>
    <row r="8" spans="1:31" x14ac:dyDescent="0.25">
      <c r="A8" s="88" t="s">
        <v>362</v>
      </c>
      <c r="B8" s="86" t="s">
        <v>0</v>
      </c>
      <c r="C8" s="86" t="s">
        <v>7</v>
      </c>
      <c r="D8" s="86" t="s">
        <v>15</v>
      </c>
      <c r="E8" t="s">
        <v>363</v>
      </c>
      <c r="F8" s="94"/>
      <c r="G8" s="98"/>
      <c r="H8" s="89" t="s">
        <v>304</v>
      </c>
      <c r="I8" s="91" t="s">
        <v>306</v>
      </c>
      <c r="K8" s="99"/>
      <c r="L8" s="86" t="s">
        <v>0</v>
      </c>
      <c r="M8" s="86" t="s">
        <v>480</v>
      </c>
      <c r="W8" s="126" t="s">
        <v>30</v>
      </c>
      <c r="X8" s="127" t="s">
        <v>380</v>
      </c>
      <c r="Y8" s="127" t="s">
        <v>31</v>
      </c>
      <c r="Z8" s="127" t="s">
        <v>32</v>
      </c>
      <c r="AA8" s="128" t="s">
        <v>22</v>
      </c>
      <c r="AC8" s="108" t="s">
        <v>292</v>
      </c>
      <c r="AD8" s="112"/>
      <c r="AE8" s="89"/>
    </row>
    <row r="9" spans="1:31" x14ac:dyDescent="0.2">
      <c r="A9" s="88" t="s">
        <v>361</v>
      </c>
      <c r="B9" s="86" t="s">
        <v>1</v>
      </c>
      <c r="C9" s="86" t="s">
        <v>8</v>
      </c>
      <c r="D9" s="86" t="s">
        <v>15</v>
      </c>
      <c r="E9" s="87" t="s">
        <v>11</v>
      </c>
      <c r="F9" s="95"/>
      <c r="G9" s="99"/>
      <c r="H9" s="89" t="s">
        <v>7</v>
      </c>
      <c r="I9" s="91" t="s">
        <v>7</v>
      </c>
      <c r="K9" s="98"/>
      <c r="L9" s="86" t="s">
        <v>17</v>
      </c>
      <c r="M9" s="86" t="s">
        <v>481</v>
      </c>
      <c r="W9" s="126" t="s">
        <v>33</v>
      </c>
      <c r="X9" s="127" t="s">
        <v>381</v>
      </c>
      <c r="Y9" s="127" t="s">
        <v>34</v>
      </c>
      <c r="Z9" s="127" t="s">
        <v>35</v>
      </c>
      <c r="AA9" s="128" t="s">
        <v>22</v>
      </c>
      <c r="AC9" s="113" t="s">
        <v>293</v>
      </c>
      <c r="AD9" s="113"/>
      <c r="AE9" s="89"/>
    </row>
    <row r="10" spans="1:31" x14ac:dyDescent="0.25">
      <c r="A10" s="88" t="s">
        <v>357</v>
      </c>
      <c r="B10" s="86" t="s">
        <v>0</v>
      </c>
      <c r="C10" s="86" t="s">
        <v>5</v>
      </c>
      <c r="D10" s="86" t="s">
        <v>15</v>
      </c>
      <c r="E10" t="s">
        <v>358</v>
      </c>
      <c r="F10" s="95"/>
      <c r="G10" s="99"/>
      <c r="H10" s="89" t="s">
        <v>9</v>
      </c>
      <c r="I10" s="89" t="s">
        <v>9</v>
      </c>
      <c r="K10" s="99"/>
      <c r="L10" s="174" t="s">
        <v>15</v>
      </c>
      <c r="M10" s="174" t="s">
        <v>291</v>
      </c>
      <c r="W10" s="126" t="s">
        <v>36</v>
      </c>
      <c r="X10" s="127" t="s">
        <v>382</v>
      </c>
      <c r="Y10" s="127" t="s">
        <v>37</v>
      </c>
      <c r="Z10" s="127"/>
      <c r="AA10" s="128" t="s">
        <v>22</v>
      </c>
      <c r="AC10" s="109" t="s">
        <v>203</v>
      </c>
      <c r="AD10" s="109" t="s">
        <v>22</v>
      </c>
      <c r="AE10" s="89" t="str">
        <f>LEFT(PF[[#This Row],[zrodlo]],6)</f>
        <v>080114</v>
      </c>
    </row>
    <row r="11" spans="1:31" x14ac:dyDescent="0.2">
      <c r="A11" s="88" t="s">
        <v>356</v>
      </c>
      <c r="B11" s="86" t="s">
        <v>0</v>
      </c>
      <c r="C11" s="86" t="s">
        <v>4</v>
      </c>
      <c r="D11" s="86" t="s">
        <v>15</v>
      </c>
      <c r="E11" s="87" t="s">
        <v>11</v>
      </c>
      <c r="F11" s="94"/>
      <c r="G11" s="98"/>
      <c r="H11" s="89" t="s">
        <v>8</v>
      </c>
      <c r="I11" s="91" t="s">
        <v>8</v>
      </c>
      <c r="K11" s="99"/>
      <c r="W11" s="126" t="s">
        <v>38</v>
      </c>
      <c r="X11" s="127" t="s">
        <v>386</v>
      </c>
      <c r="Y11" s="127" t="s">
        <v>39</v>
      </c>
      <c r="Z11" s="127" t="s">
        <v>40</v>
      </c>
      <c r="AA11" s="128" t="s">
        <v>270</v>
      </c>
      <c r="AC11" s="109" t="s">
        <v>204</v>
      </c>
      <c r="AD11" s="109" t="s">
        <v>22</v>
      </c>
      <c r="AE11" s="89" t="str">
        <f>LEFT(PF[[#This Row],[zrodlo]],6)</f>
        <v>080115</v>
      </c>
    </row>
    <row r="12" spans="1:31" x14ac:dyDescent="0.2">
      <c r="A12" s="86" t="s">
        <v>355</v>
      </c>
      <c r="B12" s="86" t="s">
        <v>15</v>
      </c>
      <c r="C12" s="86" t="s">
        <v>15</v>
      </c>
      <c r="D12" s="86" t="s">
        <v>15</v>
      </c>
      <c r="E12" s="86" t="s">
        <v>11</v>
      </c>
      <c r="F12" s="95"/>
      <c r="G12" s="99"/>
      <c r="H12" s="89" t="s">
        <v>284</v>
      </c>
      <c r="I12" s="91" t="s">
        <v>283</v>
      </c>
      <c r="K12" s="98"/>
      <c r="W12" s="126" t="s">
        <v>41</v>
      </c>
      <c r="X12" s="127" t="s">
        <v>383</v>
      </c>
      <c r="Y12" s="127" t="s">
        <v>42</v>
      </c>
      <c r="Z12" s="127" t="s">
        <v>43</v>
      </c>
      <c r="AA12" s="128" t="s">
        <v>22</v>
      </c>
      <c r="AC12" s="109" t="s">
        <v>205</v>
      </c>
      <c r="AD12" s="109" t="s">
        <v>22</v>
      </c>
      <c r="AE12" s="89" t="str">
        <f>LEFT(PF[[#This Row],[zrodlo]],6)</f>
        <v>080116</v>
      </c>
    </row>
    <row r="13" spans="1:31" x14ac:dyDescent="0.2">
      <c r="A13" s="88" t="s">
        <v>359</v>
      </c>
      <c r="B13" s="86" t="s">
        <v>0</v>
      </c>
      <c r="C13" s="86" t="s">
        <v>3</v>
      </c>
      <c r="D13" s="86" t="s">
        <v>14</v>
      </c>
      <c r="E13" s="87" t="s">
        <v>360</v>
      </c>
      <c r="F13" s="95"/>
      <c r="G13" s="99"/>
      <c r="H13" s="89" t="s">
        <v>6</v>
      </c>
      <c r="I13" s="91" t="s">
        <v>6</v>
      </c>
      <c r="K13" s="99"/>
      <c r="W13" s="126" t="s">
        <v>44</v>
      </c>
      <c r="X13" s="127" t="s">
        <v>384</v>
      </c>
      <c r="Y13" s="127" t="s">
        <v>45</v>
      </c>
      <c r="Z13" s="127" t="s">
        <v>46</v>
      </c>
      <c r="AA13" s="128" t="s">
        <v>22</v>
      </c>
      <c r="AC13" s="109" t="s">
        <v>201</v>
      </c>
      <c r="AD13" s="109" t="s">
        <v>22</v>
      </c>
      <c r="AE13" s="89" t="str">
        <f>LEFT(PF[[#This Row],[zrodlo]],6)</f>
        <v>080370</v>
      </c>
    </row>
    <row r="14" spans="1:31" x14ac:dyDescent="0.2">
      <c r="A14" s="88" t="s">
        <v>354</v>
      </c>
      <c r="B14" s="86" t="s">
        <v>0</v>
      </c>
      <c r="C14" s="86" t="s">
        <v>6</v>
      </c>
      <c r="D14" s="86" t="s">
        <v>15</v>
      </c>
      <c r="E14" s="87" t="s">
        <v>11</v>
      </c>
      <c r="F14" s="95"/>
      <c r="G14" s="99"/>
      <c r="H14" s="89" t="s">
        <v>3</v>
      </c>
      <c r="I14" s="91" t="s">
        <v>305</v>
      </c>
      <c r="K14" s="99"/>
      <c r="W14" s="126" t="s">
        <v>47</v>
      </c>
      <c r="X14" s="127" t="s">
        <v>451</v>
      </c>
      <c r="Y14" s="127" t="s">
        <v>48</v>
      </c>
      <c r="Z14" s="127" t="s">
        <v>49</v>
      </c>
      <c r="AA14" s="128" t="s">
        <v>272</v>
      </c>
      <c r="AC14" s="109" t="s">
        <v>206</v>
      </c>
      <c r="AD14" s="109" t="s">
        <v>22</v>
      </c>
      <c r="AE14" s="89" t="str">
        <f>LEFT(PF[[#This Row],[zrodlo]],6)</f>
        <v>080380</v>
      </c>
    </row>
    <row r="15" spans="1:31" x14ac:dyDescent="0.25">
      <c r="A15" t="s">
        <v>332</v>
      </c>
      <c r="B15" s="86" t="s">
        <v>14</v>
      </c>
      <c r="C15" s="86" t="s">
        <v>14</v>
      </c>
      <c r="D15" s="86" t="s">
        <v>14</v>
      </c>
      <c r="E15" s="86" t="s">
        <v>11</v>
      </c>
      <c r="F15" s="95"/>
      <c r="G15" s="99"/>
      <c r="H15" s="89" t="s">
        <v>303</v>
      </c>
      <c r="I15" s="91" t="s">
        <v>303</v>
      </c>
      <c r="K15" s="99"/>
      <c r="W15" s="126" t="s">
        <v>387</v>
      </c>
      <c r="X15" s="127" t="s">
        <v>388</v>
      </c>
      <c r="Y15" s="127" t="s">
        <v>200</v>
      </c>
      <c r="Z15" s="127"/>
      <c r="AA15" s="128"/>
      <c r="AC15" s="109" t="s">
        <v>207</v>
      </c>
      <c r="AD15" s="109" t="s">
        <v>22</v>
      </c>
      <c r="AE15" s="89" t="str">
        <f>LEFT(PF[[#This Row],[zrodlo]],6)</f>
        <v>080530</v>
      </c>
    </row>
    <row r="16" spans="1:31" x14ac:dyDescent="0.2">
      <c r="A16" s="86" t="s">
        <v>348</v>
      </c>
      <c r="B16" s="86" t="s">
        <v>2</v>
      </c>
      <c r="C16" s="86" t="s">
        <v>303</v>
      </c>
      <c r="D16" s="86" t="s">
        <v>15</v>
      </c>
      <c r="E16" s="87"/>
      <c r="F16" s="94"/>
      <c r="G16" s="98"/>
      <c r="H16" s="89" t="s">
        <v>10</v>
      </c>
      <c r="I16" s="91" t="s">
        <v>10</v>
      </c>
      <c r="K16" s="99"/>
      <c r="W16" s="126" t="s">
        <v>50</v>
      </c>
      <c r="X16" s="127" t="s">
        <v>389</v>
      </c>
      <c r="Y16" s="127" t="s">
        <v>51</v>
      </c>
      <c r="Z16" s="127" t="s">
        <v>52</v>
      </c>
      <c r="AA16" s="128" t="s">
        <v>22</v>
      </c>
      <c r="AC16" s="109" t="s">
        <v>208</v>
      </c>
      <c r="AD16" s="109" t="s">
        <v>270</v>
      </c>
      <c r="AE16" s="89" t="str">
        <f>LEFT(PF[[#This Row],[zrodlo]],6)</f>
        <v>080660</v>
      </c>
    </row>
    <row r="17" spans="1:31" ht="30" x14ac:dyDescent="0.25">
      <c r="A17" s="178" t="s">
        <v>335</v>
      </c>
      <c r="B17" s="86" t="s">
        <v>2</v>
      </c>
      <c r="C17" s="86" t="s">
        <v>301</v>
      </c>
      <c r="D17" s="86" t="s">
        <v>15</v>
      </c>
      <c r="E17" t="s">
        <v>340</v>
      </c>
      <c r="H17" s="89" t="s">
        <v>302</v>
      </c>
      <c r="I17" s="91" t="s">
        <v>302</v>
      </c>
      <c r="K17" s="99"/>
      <c r="W17" s="126" t="s">
        <v>53</v>
      </c>
      <c r="X17" s="127" t="s">
        <v>390</v>
      </c>
      <c r="Y17" s="127" t="s">
        <v>54</v>
      </c>
      <c r="Z17" s="127" t="s">
        <v>55</v>
      </c>
      <c r="AA17" s="128" t="s">
        <v>270</v>
      </c>
      <c r="AC17" s="109" t="s">
        <v>209</v>
      </c>
      <c r="AD17" s="109" t="s">
        <v>22</v>
      </c>
      <c r="AE17" s="89" t="str">
        <f>LEFT(PF[[#This Row],[zrodlo]],6)</f>
        <v>080670</v>
      </c>
    </row>
    <row r="18" spans="1:31" x14ac:dyDescent="0.25">
      <c r="A18" t="s">
        <v>343</v>
      </c>
      <c r="B18" s="86" t="s">
        <v>2</v>
      </c>
      <c r="C18" s="86" t="s">
        <v>302</v>
      </c>
      <c r="D18" s="86" t="s">
        <v>15</v>
      </c>
      <c r="E18" s="87"/>
      <c r="H18" s="89" t="s">
        <v>301</v>
      </c>
      <c r="I18" s="91" t="s">
        <v>301</v>
      </c>
      <c r="K18" s="99"/>
      <c r="W18" s="126" t="s">
        <v>56</v>
      </c>
      <c r="X18" s="127" t="s">
        <v>391</v>
      </c>
      <c r="Y18" s="127" t="s">
        <v>57</v>
      </c>
      <c r="Z18" s="127" t="s">
        <v>58</v>
      </c>
      <c r="AA18" s="128" t="s">
        <v>270</v>
      </c>
      <c r="AC18" s="109" t="s">
        <v>210</v>
      </c>
      <c r="AD18" s="109" t="s">
        <v>22</v>
      </c>
      <c r="AE18" s="89" t="str">
        <f>LEFT(PF[[#This Row],[zrodlo]],6)</f>
        <v>080671</v>
      </c>
    </row>
    <row r="19" spans="1:31" x14ac:dyDescent="0.25">
      <c r="A19" t="s">
        <v>336</v>
      </c>
      <c r="B19" s="86" t="s">
        <v>2</v>
      </c>
      <c r="C19" s="86" t="s">
        <v>301</v>
      </c>
      <c r="D19" s="86" t="s">
        <v>15</v>
      </c>
      <c r="E19" s="87"/>
      <c r="H19" s="89" t="s">
        <v>300</v>
      </c>
      <c r="I19" s="91" t="s">
        <v>300</v>
      </c>
      <c r="K19" s="99"/>
      <c r="W19" s="126" t="s">
        <v>59</v>
      </c>
      <c r="X19" s="127" t="s">
        <v>392</v>
      </c>
      <c r="Y19" s="127" t="s">
        <v>60</v>
      </c>
      <c r="Z19" s="127" t="s">
        <v>61</v>
      </c>
      <c r="AA19" s="128" t="s">
        <v>62</v>
      </c>
      <c r="AC19" s="109" t="s">
        <v>211</v>
      </c>
      <c r="AD19" s="109" t="s">
        <v>272</v>
      </c>
      <c r="AE19" s="89" t="str">
        <f>LEFT(PF[[#This Row],[zrodlo]],6)</f>
        <v>080680</v>
      </c>
    </row>
    <row r="20" spans="1:31" ht="45" x14ac:dyDescent="0.2">
      <c r="A20" s="86" t="s">
        <v>350</v>
      </c>
      <c r="B20" s="86" t="s">
        <v>2</v>
      </c>
      <c r="C20" s="86" t="s">
        <v>300</v>
      </c>
      <c r="D20" s="86" t="s">
        <v>15</v>
      </c>
      <c r="E20" s="87" t="s">
        <v>467</v>
      </c>
      <c r="H20" s="89" t="s">
        <v>275</v>
      </c>
      <c r="I20" s="89" t="s">
        <v>275</v>
      </c>
      <c r="K20" s="99"/>
      <c r="W20" s="126">
        <v>500104</v>
      </c>
      <c r="X20" s="127" t="s">
        <v>393</v>
      </c>
      <c r="Y20" s="127" t="s">
        <v>63</v>
      </c>
      <c r="Z20" s="127" t="s">
        <v>64</v>
      </c>
      <c r="AA20" s="128" t="s">
        <v>22</v>
      </c>
      <c r="AC20" s="109" t="s">
        <v>212</v>
      </c>
      <c r="AD20" s="109" t="s">
        <v>22</v>
      </c>
      <c r="AE20" s="89" t="str">
        <f>LEFT(PF[[#This Row],[zrodlo]],6)</f>
        <v>500100</v>
      </c>
    </row>
    <row r="21" spans="1:31" ht="45" x14ac:dyDescent="0.2">
      <c r="A21" s="86" t="s">
        <v>351</v>
      </c>
      <c r="B21" s="86" t="s">
        <v>13</v>
      </c>
      <c r="C21" s="86" t="s">
        <v>275</v>
      </c>
      <c r="D21" s="86" t="s">
        <v>15</v>
      </c>
      <c r="E21" s="87" t="s">
        <v>467</v>
      </c>
      <c r="H21" s="89" t="s">
        <v>15</v>
      </c>
      <c r="I21" s="89" t="s">
        <v>291</v>
      </c>
      <c r="W21" s="126">
        <v>501510</v>
      </c>
      <c r="X21" s="127" t="s">
        <v>394</v>
      </c>
      <c r="Y21" s="127" t="s">
        <v>65</v>
      </c>
      <c r="Z21" s="127"/>
      <c r="AA21" s="128" t="s">
        <v>22</v>
      </c>
      <c r="AC21" s="109" t="s">
        <v>213</v>
      </c>
      <c r="AD21" s="109" t="s">
        <v>270</v>
      </c>
      <c r="AE21" s="89" t="str">
        <f>LEFT(PF[[#This Row],[zrodlo]],6)</f>
        <v>500101</v>
      </c>
    </row>
    <row r="22" spans="1:31" x14ac:dyDescent="0.25">
      <c r="A22" s="86" t="s">
        <v>352</v>
      </c>
      <c r="B22" s="86" t="s">
        <v>2</v>
      </c>
      <c r="C22" s="86" t="s">
        <v>301</v>
      </c>
      <c r="D22" s="144"/>
      <c r="E22" t="s">
        <v>370</v>
      </c>
      <c r="W22" s="126">
        <v>501511</v>
      </c>
      <c r="X22" s="127" t="s">
        <v>395</v>
      </c>
      <c r="Y22" s="127" t="s">
        <v>66</v>
      </c>
      <c r="Z22" s="127"/>
      <c r="AA22" s="128" t="s">
        <v>22</v>
      </c>
      <c r="AC22" s="109" t="s">
        <v>214</v>
      </c>
      <c r="AD22" s="109" t="s">
        <v>270</v>
      </c>
      <c r="AE22" s="89" t="str">
        <f>LEFT(PF[[#This Row],[zrodlo]],6)</f>
        <v>500102</v>
      </c>
    </row>
    <row r="23" spans="1:31" x14ac:dyDescent="0.2">
      <c r="A23" s="86" t="s">
        <v>349</v>
      </c>
      <c r="B23" s="86" t="s">
        <v>2</v>
      </c>
      <c r="C23" s="86" t="s">
        <v>304</v>
      </c>
      <c r="D23" s="86" t="s">
        <v>15</v>
      </c>
      <c r="E23" s="87"/>
      <c r="W23" s="126" t="s">
        <v>67</v>
      </c>
      <c r="X23" s="179" t="s">
        <v>407</v>
      </c>
      <c r="Y23" s="127" t="s">
        <v>68</v>
      </c>
      <c r="Z23" s="127"/>
      <c r="AA23" s="128" t="s">
        <v>22</v>
      </c>
      <c r="AC23" s="109" t="s">
        <v>215</v>
      </c>
      <c r="AD23" s="109" t="s">
        <v>62</v>
      </c>
      <c r="AE23" s="89" t="str">
        <f>LEFT(PF[[#This Row],[zrodlo]],6)</f>
        <v>500103</v>
      </c>
    </row>
    <row r="24" spans="1:31" ht="30" x14ac:dyDescent="0.2">
      <c r="A24" s="86" t="s">
        <v>344</v>
      </c>
      <c r="B24" s="86" t="s">
        <v>2</v>
      </c>
      <c r="C24" s="86" t="s">
        <v>301</v>
      </c>
      <c r="D24" s="86" t="s">
        <v>15</v>
      </c>
      <c r="E24" s="87" t="s">
        <v>345</v>
      </c>
      <c r="W24" s="126" t="s">
        <v>69</v>
      </c>
      <c r="X24" s="127" t="s">
        <v>396</v>
      </c>
      <c r="Y24" s="127" t="s">
        <v>70</v>
      </c>
      <c r="Z24" s="127"/>
      <c r="AA24" s="128" t="s">
        <v>22</v>
      </c>
      <c r="AC24" s="109" t="s">
        <v>216</v>
      </c>
      <c r="AD24" s="109" t="s">
        <v>22</v>
      </c>
      <c r="AE24" s="89" t="str">
        <f>LEFT(PF[[#This Row],[zrodlo]],6)</f>
        <v>500104</v>
      </c>
    </row>
    <row r="25" spans="1:31" ht="30" x14ac:dyDescent="0.25">
      <c r="A25" s="178" t="s">
        <v>341</v>
      </c>
      <c r="B25" s="86" t="s">
        <v>2</v>
      </c>
      <c r="C25" s="86" t="s">
        <v>18</v>
      </c>
      <c r="D25" s="86" t="s">
        <v>15</v>
      </c>
      <c r="E25" s="178" t="s">
        <v>342</v>
      </c>
      <c r="W25" s="126" t="s">
        <v>71</v>
      </c>
      <c r="X25" s="127" t="s">
        <v>397</v>
      </c>
      <c r="Y25" s="127" t="s">
        <v>72</v>
      </c>
      <c r="Z25" s="127" t="s">
        <v>73</v>
      </c>
      <c r="AA25" s="128" t="s">
        <v>22</v>
      </c>
      <c r="AC25" s="109" t="s">
        <v>217</v>
      </c>
      <c r="AD25" s="109" t="s">
        <v>22</v>
      </c>
      <c r="AE25" s="89" t="str">
        <f>LEFT(PF[[#This Row],[zrodlo]],6)</f>
        <v>501510</v>
      </c>
    </row>
    <row r="26" spans="1:31" ht="60" x14ac:dyDescent="0.2">
      <c r="A26" s="86" t="s">
        <v>346</v>
      </c>
      <c r="B26" s="86" t="s">
        <v>2</v>
      </c>
      <c r="C26" s="86" t="s">
        <v>302</v>
      </c>
      <c r="D26" s="86" t="s">
        <v>15</v>
      </c>
      <c r="E26" s="87" t="s">
        <v>347</v>
      </c>
      <c r="W26" s="126" t="s">
        <v>74</v>
      </c>
      <c r="X26" s="127" t="s">
        <v>398</v>
      </c>
      <c r="Y26" s="127" t="s">
        <v>75</v>
      </c>
      <c r="Z26" s="127" t="s">
        <v>76</v>
      </c>
      <c r="AA26" s="128" t="s">
        <v>22</v>
      </c>
      <c r="AC26" s="109" t="s">
        <v>218</v>
      </c>
      <c r="AD26" s="109" t="s">
        <v>22</v>
      </c>
      <c r="AE26" s="89" t="str">
        <f>LEFT(PF[[#This Row],[zrodlo]],6)</f>
        <v>501511</v>
      </c>
    </row>
    <row r="27" spans="1:31" x14ac:dyDescent="0.25">
      <c r="A27" t="s">
        <v>338</v>
      </c>
      <c r="B27" s="86" t="s">
        <v>2</v>
      </c>
      <c r="C27" s="86" t="s">
        <v>301</v>
      </c>
      <c r="D27" s="86" t="s">
        <v>15</v>
      </c>
      <c r="E27" t="s">
        <v>339</v>
      </c>
      <c r="W27" s="126" t="s">
        <v>77</v>
      </c>
      <c r="X27" s="127" t="s">
        <v>399</v>
      </c>
      <c r="Y27" s="127" t="s">
        <v>78</v>
      </c>
      <c r="Z27" s="127" t="s">
        <v>79</v>
      </c>
      <c r="AA27" s="128" t="s">
        <v>272</v>
      </c>
      <c r="AC27" s="109" t="s">
        <v>219</v>
      </c>
      <c r="AD27" s="109" t="s">
        <v>22</v>
      </c>
      <c r="AE27" s="89" t="str">
        <f>LEFT(PF[[#This Row],[zrodlo]],6)</f>
        <v>501520</v>
      </c>
    </row>
    <row r="28" spans="1:31" ht="30" x14ac:dyDescent="0.25">
      <c r="A28" s="86" t="s">
        <v>337</v>
      </c>
      <c r="B28" s="86" t="s">
        <v>2</v>
      </c>
      <c r="C28" s="86" t="s">
        <v>303</v>
      </c>
      <c r="D28" s="86" t="s">
        <v>15</v>
      </c>
      <c r="E28" s="178" t="s">
        <v>340</v>
      </c>
      <c r="W28" s="126" t="s">
        <v>80</v>
      </c>
      <c r="X28" s="127" t="s">
        <v>400</v>
      </c>
      <c r="Y28" s="127" t="s">
        <v>81</v>
      </c>
      <c r="Z28" s="127" t="s">
        <v>82</v>
      </c>
      <c r="AA28" s="128" t="s">
        <v>270</v>
      </c>
      <c r="AC28" s="109" t="s">
        <v>220</v>
      </c>
      <c r="AD28" s="109" t="s">
        <v>22</v>
      </c>
      <c r="AE28" s="89" t="str">
        <f>LEFT(PF[[#This Row],[zrodlo]],6)</f>
        <v>501550</v>
      </c>
    </row>
    <row r="29" spans="1:31" x14ac:dyDescent="0.2">
      <c r="W29" s="126" t="s">
        <v>83</v>
      </c>
      <c r="X29" s="127" t="s">
        <v>401</v>
      </c>
      <c r="Y29" s="127" t="s">
        <v>84</v>
      </c>
      <c r="Z29" s="127" t="s">
        <v>85</v>
      </c>
      <c r="AA29" s="128" t="s">
        <v>22</v>
      </c>
      <c r="AC29" s="109" t="s">
        <v>221</v>
      </c>
      <c r="AD29" s="109" t="s">
        <v>22</v>
      </c>
      <c r="AE29" s="89" t="str">
        <f>LEFT(PF[[#This Row],[zrodlo]],6)</f>
        <v>502530</v>
      </c>
    </row>
    <row r="30" spans="1:31" x14ac:dyDescent="0.2">
      <c r="W30" s="126" t="s">
        <v>86</v>
      </c>
      <c r="X30" s="127" t="s">
        <v>402</v>
      </c>
      <c r="Y30" s="127" t="s">
        <v>87</v>
      </c>
      <c r="Z30" s="127" t="s">
        <v>88</v>
      </c>
      <c r="AA30" s="128" t="s">
        <v>270</v>
      </c>
      <c r="AC30" s="109" t="s">
        <v>222</v>
      </c>
      <c r="AD30" s="109" t="s">
        <v>22</v>
      </c>
      <c r="AE30" s="89" t="str">
        <f>LEFT(PF[[#This Row],[zrodlo]],6)</f>
        <v>504370</v>
      </c>
    </row>
    <row r="31" spans="1:31" x14ac:dyDescent="0.2">
      <c r="W31" s="126" t="s">
        <v>89</v>
      </c>
      <c r="X31" s="127" t="s">
        <v>403</v>
      </c>
      <c r="Y31" s="127" t="s">
        <v>90</v>
      </c>
      <c r="Z31" s="127" t="s">
        <v>91</v>
      </c>
      <c r="AA31" s="128" t="s">
        <v>22</v>
      </c>
      <c r="AC31" s="109" t="s">
        <v>223</v>
      </c>
      <c r="AD31" s="109" t="s">
        <v>272</v>
      </c>
      <c r="AE31" s="89" t="str">
        <f>LEFT(PF[[#This Row],[zrodlo]],6)</f>
        <v>504540</v>
      </c>
    </row>
    <row r="32" spans="1:31" x14ac:dyDescent="0.2">
      <c r="W32" s="126" t="s">
        <v>92</v>
      </c>
      <c r="X32" s="127" t="s">
        <v>404</v>
      </c>
      <c r="Y32" s="127" t="s">
        <v>93</v>
      </c>
      <c r="Z32" s="127" t="s">
        <v>94</v>
      </c>
      <c r="AA32" s="128" t="s">
        <v>270</v>
      </c>
      <c r="AC32" s="109" t="s">
        <v>224</v>
      </c>
      <c r="AD32" s="109" t="s">
        <v>270</v>
      </c>
      <c r="AE32" s="89" t="str">
        <f>LEFT(PF[[#This Row],[zrodlo]],6)</f>
        <v>504610</v>
      </c>
    </row>
    <row r="33" spans="23:31" x14ac:dyDescent="0.2">
      <c r="W33" s="126" t="s">
        <v>95</v>
      </c>
      <c r="X33" s="127" t="s">
        <v>405</v>
      </c>
      <c r="Y33" s="127" t="s">
        <v>96</v>
      </c>
      <c r="Z33" s="127" t="s">
        <v>97</v>
      </c>
      <c r="AA33" s="128" t="s">
        <v>270</v>
      </c>
      <c r="AC33" s="109" t="s">
        <v>225</v>
      </c>
      <c r="AD33" s="109" t="s">
        <v>22</v>
      </c>
      <c r="AE33" s="89" t="str">
        <f>LEFT(PF[[#This Row],[zrodlo]],6)</f>
        <v>504650</v>
      </c>
    </row>
    <row r="34" spans="23:31" x14ac:dyDescent="0.2">
      <c r="W34" s="126" t="s">
        <v>98</v>
      </c>
      <c r="X34" s="127" t="s">
        <v>406</v>
      </c>
      <c r="Y34" s="127" t="s">
        <v>99</v>
      </c>
      <c r="Z34" s="127" t="s">
        <v>100</v>
      </c>
      <c r="AA34" s="128" t="s">
        <v>272</v>
      </c>
      <c r="AC34" s="109" t="s">
        <v>226</v>
      </c>
      <c r="AD34" s="109" t="s">
        <v>270</v>
      </c>
      <c r="AE34" s="89" t="str">
        <f>LEFT(PF[[#This Row],[zrodlo]],6)</f>
        <v>504660</v>
      </c>
    </row>
    <row r="35" spans="23:31" x14ac:dyDescent="0.2">
      <c r="W35" s="126" t="s">
        <v>101</v>
      </c>
      <c r="X35" s="127" t="s">
        <v>408</v>
      </c>
      <c r="Y35" s="127" t="s">
        <v>102</v>
      </c>
      <c r="Z35" s="129" t="s">
        <v>103</v>
      </c>
      <c r="AA35" s="130" t="s">
        <v>104</v>
      </c>
      <c r="AC35" s="109" t="s">
        <v>227</v>
      </c>
      <c r="AD35" s="109" t="s">
        <v>22</v>
      </c>
      <c r="AE35" s="89" t="str">
        <f>LEFT(PF[[#This Row],[zrodlo]],6)</f>
        <v>504663</v>
      </c>
    </row>
    <row r="36" spans="23:31" x14ac:dyDescent="0.2">
      <c r="W36" s="126" t="s">
        <v>105</v>
      </c>
      <c r="X36" s="127" t="s">
        <v>409</v>
      </c>
      <c r="Y36" s="127" t="s">
        <v>106</v>
      </c>
      <c r="Z36" s="129"/>
      <c r="AA36" s="130"/>
      <c r="AC36" s="109" t="s">
        <v>228</v>
      </c>
      <c r="AD36" s="109" t="s">
        <v>270</v>
      </c>
      <c r="AE36" s="89" t="str">
        <f>LEFT(PF[[#This Row],[zrodlo]],6)</f>
        <v>504670</v>
      </c>
    </row>
    <row r="37" spans="23:31" x14ac:dyDescent="0.2">
      <c r="W37" s="126" t="s">
        <v>107</v>
      </c>
      <c r="X37" s="127" t="s">
        <v>410</v>
      </c>
      <c r="Y37" s="127" t="s">
        <v>108</v>
      </c>
      <c r="Z37" s="129"/>
      <c r="AA37" s="130"/>
      <c r="AC37" s="109" t="s">
        <v>229</v>
      </c>
      <c r="AD37" s="109" t="s">
        <v>270</v>
      </c>
      <c r="AE37" s="89" t="str">
        <f>LEFT(PF[[#This Row],[zrodlo]],6)</f>
        <v>504671</v>
      </c>
    </row>
    <row r="38" spans="23:31" x14ac:dyDescent="0.2">
      <c r="W38" s="126" t="s">
        <v>109</v>
      </c>
      <c r="X38" s="127" t="s">
        <v>411</v>
      </c>
      <c r="Y38" s="127" t="s">
        <v>110</v>
      </c>
      <c r="Z38" s="127" t="s">
        <v>111</v>
      </c>
      <c r="AA38" s="128" t="s">
        <v>112</v>
      </c>
      <c r="AC38" s="109" t="s">
        <v>230</v>
      </c>
      <c r="AD38" s="109" t="s">
        <v>272</v>
      </c>
      <c r="AE38" s="89" t="str">
        <f>LEFT(PF[[#This Row],[zrodlo]],6)</f>
        <v>504680</v>
      </c>
    </row>
    <row r="39" spans="23:31" x14ac:dyDescent="0.2">
      <c r="W39" s="131" t="s">
        <v>413</v>
      </c>
      <c r="X39" s="127" t="s">
        <v>412</v>
      </c>
      <c r="Y39" s="127" t="s">
        <v>200</v>
      </c>
      <c r="Z39" s="129"/>
      <c r="AA39" s="130"/>
      <c r="AC39" s="109" t="s">
        <v>231</v>
      </c>
      <c r="AD39" s="110" t="s">
        <v>104</v>
      </c>
      <c r="AE39" s="89" t="str">
        <f>LEFT(PF[[#This Row],[zrodlo]],6)</f>
        <v>507001</v>
      </c>
    </row>
    <row r="40" spans="23:31" x14ac:dyDescent="0.2">
      <c r="W40" s="126" t="s">
        <v>114</v>
      </c>
      <c r="X40" s="127" t="s">
        <v>438</v>
      </c>
      <c r="Y40" s="127" t="s">
        <v>115</v>
      </c>
      <c r="Z40" s="129"/>
      <c r="AA40" s="130" t="s">
        <v>113</v>
      </c>
      <c r="AC40" s="109" t="s">
        <v>232</v>
      </c>
      <c r="AD40" s="110" t="s">
        <v>104</v>
      </c>
      <c r="AE40" s="89" t="str">
        <f>LEFT(PF[[#This Row],[zrodlo]],6)</f>
        <v>507002</v>
      </c>
    </row>
    <row r="41" spans="23:31" x14ac:dyDescent="0.2">
      <c r="W41" s="126" t="s">
        <v>116</v>
      </c>
      <c r="X41" s="127" t="s">
        <v>439</v>
      </c>
      <c r="Y41" s="127" t="s">
        <v>117</v>
      </c>
      <c r="Z41" s="129"/>
      <c r="AA41" s="130" t="s">
        <v>113</v>
      </c>
      <c r="AC41" s="109" t="s">
        <v>233</v>
      </c>
      <c r="AD41" s="110" t="s">
        <v>104</v>
      </c>
      <c r="AE41" s="89" t="str">
        <f>LEFT(PF[[#This Row],[zrodlo]],6)</f>
        <v>507003</v>
      </c>
    </row>
    <row r="42" spans="23:31" x14ac:dyDescent="0.2">
      <c r="W42" s="126" t="s">
        <v>118</v>
      </c>
      <c r="X42" s="127" t="s">
        <v>440</v>
      </c>
      <c r="Y42" s="127" t="s">
        <v>119</v>
      </c>
      <c r="Z42" s="129"/>
      <c r="AA42" s="130" t="s">
        <v>113</v>
      </c>
      <c r="AC42" s="109" t="s">
        <v>234</v>
      </c>
      <c r="AD42" s="109" t="s">
        <v>112</v>
      </c>
      <c r="AE42" s="89" t="str">
        <f>LEFT(PF[[#This Row],[zrodlo]],6)</f>
        <v>509660</v>
      </c>
    </row>
    <row r="43" spans="23:31" x14ac:dyDescent="0.2">
      <c r="W43" s="126" t="s">
        <v>120</v>
      </c>
      <c r="X43" s="127" t="s">
        <v>441</v>
      </c>
      <c r="Y43" s="127" t="s">
        <v>121</v>
      </c>
      <c r="Z43" s="129"/>
      <c r="AA43" s="130" t="s">
        <v>113</v>
      </c>
      <c r="AC43" s="109" t="s">
        <v>235</v>
      </c>
      <c r="AD43" s="110" t="s">
        <v>271</v>
      </c>
      <c r="AE43" s="89" t="str">
        <f>LEFT(PF[[#This Row],[zrodlo]],6)</f>
        <v>512802</v>
      </c>
    </row>
    <row r="44" spans="23:31" x14ac:dyDescent="0.2">
      <c r="W44" s="126" t="s">
        <v>122</v>
      </c>
      <c r="X44" s="127" t="s">
        <v>442</v>
      </c>
      <c r="Y44" s="127" t="s">
        <v>123</v>
      </c>
      <c r="Z44" s="129"/>
      <c r="AA44" s="130" t="s">
        <v>113</v>
      </c>
      <c r="AC44" s="109" t="s">
        <v>236</v>
      </c>
      <c r="AD44" s="110" t="s">
        <v>271</v>
      </c>
      <c r="AE44" s="89" t="str">
        <f>LEFT(PF[[#This Row],[zrodlo]],6)</f>
        <v>512803</v>
      </c>
    </row>
    <row r="45" spans="23:31" x14ac:dyDescent="0.2">
      <c r="W45" s="126" t="s">
        <v>124</v>
      </c>
      <c r="X45" s="127" t="s">
        <v>443</v>
      </c>
      <c r="Y45" s="127" t="s">
        <v>125</v>
      </c>
      <c r="Z45" s="129"/>
      <c r="AA45" s="130" t="s">
        <v>113</v>
      </c>
      <c r="AC45" s="109" t="s">
        <v>237</v>
      </c>
      <c r="AD45" s="110" t="s">
        <v>271</v>
      </c>
      <c r="AE45" s="89" t="str">
        <f>LEFT(PF[[#This Row],[zrodlo]],6)</f>
        <v>512804</v>
      </c>
    </row>
    <row r="46" spans="23:31" x14ac:dyDescent="0.2">
      <c r="W46" s="126" t="s">
        <v>126</v>
      </c>
      <c r="X46" s="127" t="s">
        <v>444</v>
      </c>
      <c r="Y46" s="127" t="s">
        <v>127</v>
      </c>
      <c r="Z46" s="129"/>
      <c r="AA46" s="130" t="s">
        <v>113</v>
      </c>
      <c r="AC46" s="109" t="s">
        <v>238</v>
      </c>
      <c r="AD46" s="110" t="s">
        <v>271</v>
      </c>
      <c r="AE46" s="89" t="str">
        <f>LEFT(PF[[#This Row],[zrodlo]],6)</f>
        <v>512805</v>
      </c>
    </row>
    <row r="47" spans="23:31" x14ac:dyDescent="0.2">
      <c r="W47" s="126" t="s">
        <v>128</v>
      </c>
      <c r="X47" s="127" t="s">
        <v>445</v>
      </c>
      <c r="Y47" s="127" t="s">
        <v>129</v>
      </c>
      <c r="Z47" s="129"/>
      <c r="AA47" s="130" t="s">
        <v>113</v>
      </c>
      <c r="AC47" s="109" t="s">
        <v>239</v>
      </c>
      <c r="AD47" s="110" t="s">
        <v>271</v>
      </c>
      <c r="AE47" s="89" t="str">
        <f>LEFT(PF[[#This Row],[zrodlo]],6)</f>
        <v>512806</v>
      </c>
    </row>
    <row r="48" spans="23:31" x14ac:dyDescent="0.2">
      <c r="W48" s="126" t="s">
        <v>130</v>
      </c>
      <c r="X48" s="127" t="s">
        <v>446</v>
      </c>
      <c r="Y48" s="127" t="s">
        <v>131</v>
      </c>
      <c r="Z48" s="129"/>
      <c r="AA48" s="130" t="s">
        <v>113</v>
      </c>
      <c r="AC48" s="109" t="s">
        <v>240</v>
      </c>
      <c r="AD48" s="110" t="s">
        <v>271</v>
      </c>
      <c r="AE48" s="89" t="str">
        <f>LEFT(PF[[#This Row],[zrodlo]],6)</f>
        <v>512807</v>
      </c>
    </row>
    <row r="49" spans="23:31" x14ac:dyDescent="0.2">
      <c r="W49" s="126" t="s">
        <v>132</v>
      </c>
      <c r="X49" s="127" t="s">
        <v>447</v>
      </c>
      <c r="Y49" s="127" t="s">
        <v>133</v>
      </c>
      <c r="Z49" s="129"/>
      <c r="AA49" s="130" t="s">
        <v>113</v>
      </c>
      <c r="AC49" s="109" t="s">
        <v>241</v>
      </c>
      <c r="AD49" s="110" t="s">
        <v>271</v>
      </c>
      <c r="AE49" s="89" t="str">
        <f>LEFT(PF[[#This Row],[zrodlo]],6)</f>
        <v>512808</v>
      </c>
    </row>
    <row r="50" spans="23:31" x14ac:dyDescent="0.2">
      <c r="W50" s="126" t="s">
        <v>134</v>
      </c>
      <c r="X50" s="127" t="s">
        <v>448</v>
      </c>
      <c r="Y50" s="127" t="s">
        <v>135</v>
      </c>
      <c r="Z50" s="129"/>
      <c r="AA50" s="130" t="s">
        <v>113</v>
      </c>
      <c r="AC50" s="109" t="s">
        <v>242</v>
      </c>
      <c r="AD50" s="110" t="s">
        <v>271</v>
      </c>
      <c r="AE50" s="89" t="str">
        <f>LEFT(PF[[#This Row],[zrodlo]],6)</f>
        <v>512809</v>
      </c>
    </row>
    <row r="51" spans="23:31" x14ac:dyDescent="0.2">
      <c r="W51" s="126" t="s">
        <v>136</v>
      </c>
      <c r="X51" s="127" t="s">
        <v>449</v>
      </c>
      <c r="Y51" s="127" t="s">
        <v>137</v>
      </c>
      <c r="Z51" s="129"/>
      <c r="AA51" s="130" t="s">
        <v>113</v>
      </c>
      <c r="AC51" s="109" t="s">
        <v>243</v>
      </c>
      <c r="AD51" s="110" t="s">
        <v>271</v>
      </c>
      <c r="AE51" s="89" t="str">
        <f>LEFT(PF[[#This Row],[zrodlo]],6)</f>
        <v>512810</v>
      </c>
    </row>
    <row r="52" spans="23:31" x14ac:dyDescent="0.2">
      <c r="W52" s="126" t="s">
        <v>138</v>
      </c>
      <c r="X52" s="127" t="s">
        <v>474</v>
      </c>
      <c r="Y52" s="127" t="s">
        <v>139</v>
      </c>
      <c r="Z52" s="129"/>
      <c r="AA52" s="130" t="s">
        <v>113</v>
      </c>
      <c r="AC52" s="109" t="s">
        <v>244</v>
      </c>
      <c r="AD52" s="110" t="s">
        <v>271</v>
      </c>
      <c r="AE52" s="89" t="str">
        <f>LEFT(PF[[#This Row],[zrodlo]],6)</f>
        <v>512811</v>
      </c>
    </row>
    <row r="53" spans="23:31" x14ac:dyDescent="0.2">
      <c r="W53" s="126" t="s">
        <v>140</v>
      </c>
      <c r="X53" s="127" t="s">
        <v>473</v>
      </c>
      <c r="Y53" s="127" t="s">
        <v>141</v>
      </c>
      <c r="Z53" s="129"/>
      <c r="AA53" s="130" t="s">
        <v>113</v>
      </c>
      <c r="AC53" s="109" t="s">
        <v>245</v>
      </c>
      <c r="AD53" s="110" t="s">
        <v>271</v>
      </c>
      <c r="AE53" s="89" t="str">
        <f>LEFT(PF[[#This Row],[zrodlo]],6)</f>
        <v>512812</v>
      </c>
    </row>
    <row r="54" spans="23:31" x14ac:dyDescent="0.2">
      <c r="W54" s="126" t="s">
        <v>142</v>
      </c>
      <c r="X54" s="127" t="s">
        <v>472</v>
      </c>
      <c r="Y54" s="127" t="s">
        <v>143</v>
      </c>
      <c r="Z54" s="129"/>
      <c r="AA54" s="130" t="s">
        <v>113</v>
      </c>
      <c r="AC54" s="109" t="s">
        <v>246</v>
      </c>
      <c r="AD54" s="110" t="s">
        <v>271</v>
      </c>
      <c r="AE54" s="89" t="str">
        <f>LEFT(PF[[#This Row],[zrodlo]],6)</f>
        <v>512813</v>
      </c>
    </row>
    <row r="55" spans="23:31" x14ac:dyDescent="0.2">
      <c r="W55" s="126" t="s">
        <v>144</v>
      </c>
      <c r="X55" s="127" t="s">
        <v>471</v>
      </c>
      <c r="Y55" s="127" t="s">
        <v>145</v>
      </c>
      <c r="Z55" s="129"/>
      <c r="AA55" s="130" t="s">
        <v>113</v>
      </c>
      <c r="AC55" s="109" t="s">
        <v>202</v>
      </c>
      <c r="AD55" s="110" t="s">
        <v>271</v>
      </c>
      <c r="AE55" s="89" t="str">
        <f>LEFT(PF[[#This Row],[zrodlo]],6)</f>
        <v>512814</v>
      </c>
    </row>
    <row r="56" spans="23:31" x14ac:dyDescent="0.2">
      <c r="W56" s="126" t="s">
        <v>146</v>
      </c>
      <c r="X56" s="127" t="s">
        <v>450</v>
      </c>
      <c r="Y56" s="127" t="s">
        <v>147</v>
      </c>
      <c r="Z56" s="129"/>
      <c r="AA56" s="130" t="s">
        <v>113</v>
      </c>
      <c r="AC56" s="109" t="s">
        <v>247</v>
      </c>
      <c r="AD56" s="110" t="s">
        <v>271</v>
      </c>
      <c r="AE56" s="89" t="str">
        <f>LEFT(PF[[#This Row],[zrodlo]],6)</f>
        <v>512815</v>
      </c>
    </row>
    <row r="57" spans="23:31" x14ac:dyDescent="0.2">
      <c r="W57" s="131" t="s">
        <v>437</v>
      </c>
      <c r="X57" s="127" t="s">
        <v>436</v>
      </c>
      <c r="Y57" s="127" t="s">
        <v>200</v>
      </c>
      <c r="Z57" s="129"/>
      <c r="AA57" s="130" t="s">
        <v>113</v>
      </c>
      <c r="AC57" s="109" t="s">
        <v>248</v>
      </c>
      <c r="AD57" s="110" t="s">
        <v>271</v>
      </c>
      <c r="AE57" s="89" t="str">
        <f>LEFT(PF[[#This Row],[zrodlo]],6)</f>
        <v>512816</v>
      </c>
    </row>
    <row r="58" spans="23:31" x14ac:dyDescent="0.2">
      <c r="W58" s="126" t="s">
        <v>148</v>
      </c>
      <c r="X58" s="127" t="s">
        <v>475</v>
      </c>
      <c r="Y58" s="127" t="s">
        <v>149</v>
      </c>
      <c r="Z58" s="127" t="s">
        <v>150</v>
      </c>
      <c r="AA58" s="128" t="s">
        <v>22</v>
      </c>
      <c r="AC58" s="109" t="s">
        <v>249</v>
      </c>
      <c r="AD58" s="110" t="s">
        <v>271</v>
      </c>
      <c r="AE58" s="89" t="str">
        <f>LEFT(PF[[#This Row],[zrodlo]],6)</f>
        <v>512817</v>
      </c>
    </row>
    <row r="59" spans="23:31" x14ac:dyDescent="0.2">
      <c r="W59" s="126" t="s">
        <v>151</v>
      </c>
      <c r="X59" s="127" t="s">
        <v>435</v>
      </c>
      <c r="Y59" s="127" t="s">
        <v>152</v>
      </c>
      <c r="Z59" s="127" t="s">
        <v>153</v>
      </c>
      <c r="AA59" s="128" t="s">
        <v>22</v>
      </c>
      <c r="AC59" s="109" t="s">
        <v>250</v>
      </c>
      <c r="AD59" s="110" t="s">
        <v>271</v>
      </c>
      <c r="AE59" s="89" t="str">
        <f>LEFT(PF[[#This Row],[zrodlo]],6)</f>
        <v>512819</v>
      </c>
    </row>
    <row r="60" spans="23:31" x14ac:dyDescent="0.2">
      <c r="W60" s="126" t="s">
        <v>154</v>
      </c>
      <c r="X60" s="127" t="s">
        <v>434</v>
      </c>
      <c r="Y60" s="127" t="s">
        <v>155</v>
      </c>
      <c r="Z60" s="127" t="s">
        <v>156</v>
      </c>
      <c r="AA60" s="128" t="s">
        <v>22</v>
      </c>
      <c r="AC60" s="109" t="s">
        <v>251</v>
      </c>
      <c r="AD60" s="109" t="s">
        <v>22</v>
      </c>
      <c r="AE60" s="89" t="str">
        <f>LEFT(PF[[#This Row],[zrodlo]],6)</f>
        <v>518200</v>
      </c>
    </row>
    <row r="61" spans="23:31" x14ac:dyDescent="0.2">
      <c r="W61" s="126" t="s">
        <v>157</v>
      </c>
      <c r="X61" s="127" t="s">
        <v>433</v>
      </c>
      <c r="Y61" s="127" t="s">
        <v>158</v>
      </c>
      <c r="Z61" s="127" t="s">
        <v>159</v>
      </c>
      <c r="AA61" s="128" t="s">
        <v>160</v>
      </c>
      <c r="AC61" s="109" t="s">
        <v>252</v>
      </c>
      <c r="AD61" s="109" t="s">
        <v>22</v>
      </c>
      <c r="AE61" s="89" t="str">
        <f>LEFT(PF[[#This Row],[zrodlo]],6)</f>
        <v>518320</v>
      </c>
    </row>
    <row r="62" spans="23:31" x14ac:dyDescent="0.2">
      <c r="W62" s="126" t="s">
        <v>161</v>
      </c>
      <c r="X62" s="127" t="s">
        <v>432</v>
      </c>
      <c r="Y62" s="127" t="s">
        <v>162</v>
      </c>
      <c r="Z62" s="127" t="s">
        <v>163</v>
      </c>
      <c r="AA62" s="128" t="s">
        <v>164</v>
      </c>
      <c r="AC62" s="109" t="s">
        <v>253</v>
      </c>
      <c r="AD62" s="109" t="s">
        <v>22</v>
      </c>
      <c r="AE62" s="89" t="str">
        <f>LEFT(PF[[#This Row],[zrodlo]],6)</f>
        <v>518650</v>
      </c>
    </row>
    <row r="63" spans="23:31" x14ac:dyDescent="0.2">
      <c r="W63" s="126">
        <v>519204</v>
      </c>
      <c r="X63" s="127" t="s">
        <v>431</v>
      </c>
      <c r="Y63" s="127" t="s">
        <v>165</v>
      </c>
      <c r="Z63" s="127" t="s">
        <v>166</v>
      </c>
      <c r="AA63" s="128" t="s">
        <v>22</v>
      </c>
      <c r="AC63" s="109" t="s">
        <v>254</v>
      </c>
      <c r="AD63" s="109" t="s">
        <v>160</v>
      </c>
      <c r="AE63" s="89" t="str">
        <f>LEFT(PF[[#This Row],[zrodlo]],6)</f>
        <v>519200</v>
      </c>
    </row>
    <row r="64" spans="23:31" x14ac:dyDescent="0.2">
      <c r="W64" s="126" t="s">
        <v>167</v>
      </c>
      <c r="X64" s="127" t="s">
        <v>430</v>
      </c>
      <c r="Y64" s="127" t="s">
        <v>168</v>
      </c>
      <c r="Z64" s="127" t="s">
        <v>169</v>
      </c>
      <c r="AA64" s="128" t="s">
        <v>22</v>
      </c>
      <c r="AC64" s="109" t="s">
        <v>255</v>
      </c>
      <c r="AD64" s="109" t="s">
        <v>164</v>
      </c>
      <c r="AE64" s="89" t="str">
        <f>LEFT(PF[[#This Row],[zrodlo]],6)</f>
        <v>519203</v>
      </c>
    </row>
    <row r="65" spans="23:31" x14ac:dyDescent="0.2">
      <c r="W65" s="131" t="s">
        <v>429</v>
      </c>
      <c r="X65" s="127" t="s">
        <v>428</v>
      </c>
      <c r="Y65" s="127" t="s">
        <v>200</v>
      </c>
      <c r="Z65" s="129"/>
      <c r="AA65" s="130"/>
      <c r="AC65" s="109" t="s">
        <v>256</v>
      </c>
      <c r="AD65" s="109" t="s">
        <v>22</v>
      </c>
      <c r="AE65" s="89" t="str">
        <f>LEFT(PF[[#This Row],[zrodlo]],6)</f>
        <v>519204</v>
      </c>
    </row>
    <row r="66" spans="23:31" x14ac:dyDescent="0.2">
      <c r="W66" s="126" t="s">
        <v>170</v>
      </c>
      <c r="X66" s="127" t="s">
        <v>427</v>
      </c>
      <c r="Y66" s="127" t="s">
        <v>171</v>
      </c>
      <c r="Z66" s="127" t="s">
        <v>172</v>
      </c>
      <c r="AA66" s="128" t="s">
        <v>22</v>
      </c>
      <c r="AC66" s="109" t="s">
        <v>257</v>
      </c>
      <c r="AD66" s="109" t="s">
        <v>22</v>
      </c>
      <c r="AE66" s="89" t="str">
        <f>LEFT(PF[[#This Row],[zrodlo]],6)</f>
        <v>519664</v>
      </c>
    </row>
    <row r="67" spans="23:31" x14ac:dyDescent="0.2">
      <c r="W67" s="126" t="s">
        <v>173</v>
      </c>
      <c r="X67" s="127" t="s">
        <v>426</v>
      </c>
      <c r="Y67" s="127" t="s">
        <v>174</v>
      </c>
      <c r="Z67" s="127" t="s">
        <v>175</v>
      </c>
      <c r="AA67" s="128" t="s">
        <v>270</v>
      </c>
      <c r="AC67" s="109" t="s">
        <v>258</v>
      </c>
      <c r="AD67" s="109" t="s">
        <v>22</v>
      </c>
      <c r="AE67" s="89" t="str">
        <f>LEFT(PF[[#This Row],[zrodlo]],6)</f>
        <v>555100</v>
      </c>
    </row>
    <row r="68" spans="23:31" x14ac:dyDescent="0.2">
      <c r="W68" s="126" t="s">
        <v>176</v>
      </c>
      <c r="X68" s="127" t="s">
        <v>425</v>
      </c>
      <c r="Y68" s="127" t="s">
        <v>177</v>
      </c>
      <c r="Z68" s="127" t="s">
        <v>178</v>
      </c>
      <c r="AA68" s="128" t="s">
        <v>62</v>
      </c>
      <c r="AC68" s="109" t="s">
        <v>259</v>
      </c>
      <c r="AD68" s="109" t="s">
        <v>270</v>
      </c>
      <c r="AE68" s="89" t="str">
        <f>LEFT(PF[[#This Row],[zrodlo]],6)</f>
        <v>555101</v>
      </c>
    </row>
    <row r="69" spans="23:31" x14ac:dyDescent="0.2">
      <c r="W69" s="126" t="s">
        <v>179</v>
      </c>
      <c r="X69" s="127" t="s">
        <v>424</v>
      </c>
      <c r="Y69" s="127" t="s">
        <v>180</v>
      </c>
      <c r="Z69" s="127" t="s">
        <v>61</v>
      </c>
      <c r="AA69" s="128" t="s">
        <v>22</v>
      </c>
      <c r="AC69" s="109" t="s">
        <v>260</v>
      </c>
      <c r="AD69" s="109" t="s">
        <v>62</v>
      </c>
      <c r="AE69" s="89" t="str">
        <f>LEFT(PF[[#This Row],[zrodlo]],6)</f>
        <v>555102</v>
      </c>
    </row>
    <row r="70" spans="23:31" x14ac:dyDescent="0.2">
      <c r="W70" s="126">
        <v>555104</v>
      </c>
      <c r="X70" s="127" t="s">
        <v>423</v>
      </c>
      <c r="Y70" s="127" t="s">
        <v>181</v>
      </c>
      <c r="Z70" s="127"/>
      <c r="AA70" s="128" t="s">
        <v>22</v>
      </c>
      <c r="AC70" s="109" t="s">
        <v>261</v>
      </c>
      <c r="AD70" s="109" t="s">
        <v>22</v>
      </c>
      <c r="AE70" s="89" t="str">
        <f>LEFT(PF[[#This Row],[zrodlo]],6)</f>
        <v>555103</v>
      </c>
    </row>
    <row r="71" spans="23:31" x14ac:dyDescent="0.2">
      <c r="W71" s="126">
        <v>555660</v>
      </c>
      <c r="X71" s="127" t="s">
        <v>422</v>
      </c>
      <c r="Y71" s="127" t="s">
        <v>182</v>
      </c>
      <c r="Z71" s="127" t="s">
        <v>183</v>
      </c>
      <c r="AA71" s="128" t="s">
        <v>270</v>
      </c>
      <c r="AC71" s="109" t="s">
        <v>262</v>
      </c>
      <c r="AD71" s="109" t="s">
        <v>22</v>
      </c>
      <c r="AE71" s="89" t="str">
        <f>LEFT(PF[[#This Row],[zrodlo]],6)</f>
        <v>555104</v>
      </c>
    </row>
    <row r="72" spans="23:31" x14ac:dyDescent="0.2">
      <c r="W72" s="126" t="s">
        <v>184</v>
      </c>
      <c r="X72" s="127" t="s">
        <v>421</v>
      </c>
      <c r="Y72" s="127" t="s">
        <v>185</v>
      </c>
      <c r="Z72" s="127" t="s">
        <v>186</v>
      </c>
      <c r="AA72" s="128" t="s">
        <v>22</v>
      </c>
      <c r="AC72" s="109" t="s">
        <v>263</v>
      </c>
      <c r="AD72" s="109" t="s">
        <v>270</v>
      </c>
      <c r="AE72" s="89" t="str">
        <f>LEFT(PF[[#This Row],[zrodlo]],6)</f>
        <v>555660</v>
      </c>
    </row>
    <row r="73" spans="23:31" ht="25.5" x14ac:dyDescent="0.2">
      <c r="W73" s="126" t="s">
        <v>187</v>
      </c>
      <c r="X73" s="180" t="s">
        <v>420</v>
      </c>
      <c r="Y73" s="180" t="s">
        <v>476</v>
      </c>
      <c r="Z73" s="127" t="s">
        <v>188</v>
      </c>
      <c r="AA73" s="128" t="s">
        <v>22</v>
      </c>
      <c r="AC73" s="109" t="s">
        <v>264</v>
      </c>
      <c r="AD73" s="109" t="s">
        <v>22</v>
      </c>
      <c r="AE73" s="89" t="str">
        <f>LEFT(PF[[#This Row],[zrodlo]],6)</f>
        <v>555661</v>
      </c>
    </row>
    <row r="74" spans="23:31" x14ac:dyDescent="0.2">
      <c r="W74" s="126" t="s">
        <v>189</v>
      </c>
      <c r="X74" s="127" t="s">
        <v>419</v>
      </c>
      <c r="Y74" s="127" t="s">
        <v>190</v>
      </c>
      <c r="Z74" s="127" t="s">
        <v>191</v>
      </c>
      <c r="AA74" s="128" t="s">
        <v>22</v>
      </c>
      <c r="AC74" s="109" t="s">
        <v>265</v>
      </c>
      <c r="AD74" s="109" t="s">
        <v>22</v>
      </c>
      <c r="AE74" s="89" t="str">
        <f>LEFT(PF[[#This Row],[zrodlo]],6)</f>
        <v>555662</v>
      </c>
    </row>
    <row r="75" spans="23:31" x14ac:dyDescent="0.2">
      <c r="W75" s="126" t="s">
        <v>192</v>
      </c>
      <c r="X75" s="127" t="s">
        <v>418</v>
      </c>
      <c r="Y75" s="127" t="s">
        <v>193</v>
      </c>
      <c r="Z75" s="127" t="s">
        <v>194</v>
      </c>
      <c r="AA75" s="128" t="s">
        <v>270</v>
      </c>
      <c r="AC75" s="109" t="s">
        <v>266</v>
      </c>
      <c r="AD75" s="109" t="s">
        <v>22</v>
      </c>
      <c r="AE75" s="89" t="str">
        <f>LEFT(PF[[#This Row],[zrodlo]],6)</f>
        <v>555663</v>
      </c>
    </row>
    <row r="76" spans="23:31" x14ac:dyDescent="0.2">
      <c r="W76" s="126" t="s">
        <v>195</v>
      </c>
      <c r="X76" s="127" t="s">
        <v>417</v>
      </c>
      <c r="Y76" s="127" t="s">
        <v>196</v>
      </c>
      <c r="Z76" s="127" t="s">
        <v>197</v>
      </c>
      <c r="AA76" s="128" t="s">
        <v>270</v>
      </c>
      <c r="AC76" s="109" t="s">
        <v>267</v>
      </c>
      <c r="AD76" s="109" t="s">
        <v>270</v>
      </c>
      <c r="AE76" s="89" t="str">
        <f>LEFT(PF[[#This Row],[zrodlo]],6)</f>
        <v>555670</v>
      </c>
    </row>
    <row r="77" spans="23:31" x14ac:dyDescent="0.2">
      <c r="W77" s="131" t="s">
        <v>416</v>
      </c>
      <c r="X77" s="127" t="s">
        <v>415</v>
      </c>
      <c r="Y77" s="127" t="s">
        <v>200</v>
      </c>
      <c r="Z77" s="129"/>
      <c r="AA77" s="130"/>
      <c r="AC77" s="109" t="s">
        <v>268</v>
      </c>
      <c r="AD77" s="109" t="s">
        <v>270</v>
      </c>
      <c r="AE77" s="89" t="str">
        <f>LEFT(PF[[#This Row],[zrodlo]],6)</f>
        <v>555671</v>
      </c>
    </row>
    <row r="78" spans="23:31" x14ac:dyDescent="0.2">
      <c r="W78" s="132">
        <v>802000</v>
      </c>
      <c r="X78" s="133" t="s">
        <v>414</v>
      </c>
      <c r="Y78" s="133" t="s">
        <v>198</v>
      </c>
      <c r="Z78" s="133" t="s">
        <v>199</v>
      </c>
      <c r="AA78" s="134" t="s">
        <v>270</v>
      </c>
      <c r="AC78" s="111" t="s">
        <v>269</v>
      </c>
      <c r="AD78" s="111" t="s">
        <v>270</v>
      </c>
      <c r="AE78" s="89" t="str">
        <f>LEFT(PF[[#This Row],[zrodlo]],6)</f>
        <v>802000</v>
      </c>
    </row>
  </sheetData>
  <sheetProtection formatCells="0" formatColumns="0" formatRows="0" insertColumns="0" insertRows="0" insertHyperlinks="0" deleteColumns="0" deleteRows="0" sort="0" autoFilter="0" pivotTables="0"/>
  <sortState ref="AB2:AD78">
    <sortCondition ref="AC2:AC78"/>
  </sortState>
  <dataConsolidate/>
  <pageMargins left="0.7" right="0.7" top="0.75" bottom="0.75" header="0.3" footer="0.3"/>
  <pageSetup paperSize="9"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6</vt:i4>
      </vt:variant>
    </vt:vector>
  </HeadingPairs>
  <TitlesOfParts>
    <vt:vector size="8" baseType="lpstr">
      <vt:lpstr>Zapotrzebowanie</vt:lpstr>
      <vt:lpstr>dane</vt:lpstr>
      <vt:lpstr>Branzysta</vt:lpstr>
      <vt:lpstr>dzial_merytoryczny</vt:lpstr>
      <vt:lpstr>dzial_realizujacy</vt:lpstr>
      <vt:lpstr>kategoria_zakupowa</vt:lpstr>
      <vt:lpstr>Zapotrzebowanie!Obszar_wydruku</vt:lpstr>
      <vt:lpstr>zrodlo_finansowania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Uniwersytet Medyczny</dc:creator>
  <cp:lastModifiedBy>Maria</cp:lastModifiedBy>
  <cp:lastPrinted>2019-08-08T13:26:58Z</cp:lastPrinted>
  <dcterms:created xsi:type="dcterms:W3CDTF">2012-11-20T08:42:49Z</dcterms:created>
  <dcterms:modified xsi:type="dcterms:W3CDTF">2019-08-09T11:48:01Z</dcterms:modified>
</cp:coreProperties>
</file>